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X:\contracts\2023\HHAP\"/>
    </mc:Choice>
  </mc:AlternateContent>
  <xr:revisionPtr revIDLastSave="0" documentId="14_{7D97561D-BAEA-4A1B-A45F-CA9A8D76CA2B}" xr6:coauthVersionLast="47" xr6:coauthVersionMax="47" xr10:uidLastSave="{00000000-0000-0000-0000-000000000000}"/>
  <workbookProtection workbookAlgorithmName="SHA-512" workbookHashValue="ldu01pPPtpHemU5zcahUjWtGgXiO0e/EbSGzmhCk35Lp4S2TA3xvJEDdyVJdJIphxxXLkyZ0UjNl13vCTs/N1w==" workbookSaltValue="X6aQZz4xh6ltjLBwxF55Rw==" workbookSpinCount="100000" lockStructure="1"/>
  <bookViews>
    <workbookView xWindow="1560" yWindow="1560" windowWidth="21600" windowHeight="11385" tabRatio="726" activeTab="6" xr2:uid="{00000000-000D-0000-FFFF-FFFF00000000}"/>
  </bookViews>
  <sheets>
    <sheet name="Instructions" sheetId="13" r:id="rId1"/>
    <sheet name="Exhibit B-1" sheetId="5" r:id="rId2"/>
    <sheet name="Exhibit B-4" sheetId="11" r:id="rId3"/>
    <sheet name="Exhibit B-7 P2" sheetId="12" r:id="rId4"/>
    <sheet name="Exhibit B-6" sheetId="8" r:id="rId5"/>
    <sheet name="Exhibit B-8" sheetId="1" r:id="rId6"/>
    <sheet name="Reserves" sheetId="14" r:id="rId7"/>
  </sheets>
  <definedNames>
    <definedName name="_xlnm.Print_Area" localSheetId="1">'Exhibit B-1'!$A$1:$J$47</definedName>
    <definedName name="_xlnm.Print_Area" localSheetId="2">'Exhibit B-4'!$A$1:$I$52</definedName>
    <definedName name="_xlnm.Print_Area" localSheetId="4">'Exhibit B-6'!$A$1:$J$33</definedName>
    <definedName name="_xlnm.Print_Area" localSheetId="3">'Exhibit B-7 P2'!$A$1:$F$42</definedName>
    <definedName name="_xlnm.Print_Area" localSheetId="5">'Exhibit B-8'!$A$1:$I$37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5" l="1"/>
  <c r="E5" i="14" s="1"/>
  <c r="G35" i="5"/>
  <c r="H35" i="5"/>
  <c r="I35" i="5"/>
  <c r="G43" i="5"/>
  <c r="H43" i="5"/>
  <c r="I43" i="5"/>
  <c r="G42" i="5"/>
  <c r="H42" i="5"/>
  <c r="I42" i="5"/>
  <c r="G34" i="5"/>
  <c r="H34" i="5"/>
  <c r="I34" i="5"/>
  <c r="G26" i="5"/>
  <c r="H26" i="5"/>
  <c r="I26" i="5"/>
  <c r="G18" i="5"/>
  <c r="H18" i="5"/>
  <c r="I18" i="5"/>
  <c r="G13" i="5"/>
  <c r="H13" i="5"/>
  <c r="I13" i="5"/>
  <c r="E22" i="14" l="1"/>
  <c r="D24" i="8" l="1"/>
  <c r="E24" i="8" s="1"/>
  <c r="F24" i="8" s="1"/>
  <c r="G24" i="8" s="1"/>
  <c r="H24" i="8" s="1"/>
  <c r="I24" i="8" s="1"/>
  <c r="D25" i="8"/>
  <c r="E25" i="8" s="1"/>
  <c r="F25" i="8" s="1"/>
  <c r="G25" i="8" s="1"/>
  <c r="H25" i="8" s="1"/>
  <c r="I25" i="8" s="1"/>
  <c r="D26" i="8"/>
  <c r="E26" i="8" s="1"/>
  <c r="F26" i="8" s="1"/>
  <c r="G26" i="8" s="1"/>
  <c r="H26" i="8" s="1"/>
  <c r="I26" i="8" s="1"/>
  <c r="D27" i="8"/>
  <c r="E27" i="8" s="1"/>
  <c r="F27" i="8" s="1"/>
  <c r="G27" i="8" s="1"/>
  <c r="H27" i="8" s="1"/>
  <c r="I27" i="8" s="1"/>
  <c r="D23" i="8"/>
  <c r="E23" i="8" s="1"/>
  <c r="F23" i="8" s="1"/>
  <c r="D17" i="8"/>
  <c r="E17" i="8" s="1"/>
  <c r="F17" i="8" s="1"/>
  <c r="G17" i="8" s="1"/>
  <c r="H17" i="8" s="1"/>
  <c r="I17" i="8" s="1"/>
  <c r="D18" i="8"/>
  <c r="E18" i="8" s="1"/>
  <c r="F18" i="8" s="1"/>
  <c r="G18" i="8" s="1"/>
  <c r="H18" i="8" s="1"/>
  <c r="I18" i="8" s="1"/>
  <c r="D19" i="8"/>
  <c r="E19" i="8" s="1"/>
  <c r="F19" i="8" s="1"/>
  <c r="G19" i="8" s="1"/>
  <c r="H19" i="8" s="1"/>
  <c r="I19" i="8" s="1"/>
  <c r="D16" i="8"/>
  <c r="E16" i="8" s="1"/>
  <c r="F16" i="8" s="1"/>
  <c r="G16" i="8" s="1"/>
  <c r="H16" i="8" s="1"/>
  <c r="I16" i="8" s="1"/>
  <c r="D7" i="8"/>
  <c r="E7" i="8" s="1"/>
  <c r="F7" i="8" s="1"/>
  <c r="G7" i="8" s="1"/>
  <c r="H7" i="8" s="1"/>
  <c r="I7" i="8" s="1"/>
  <c r="D8" i="8"/>
  <c r="E8" i="8" s="1"/>
  <c r="F8" i="8" s="1"/>
  <c r="G8" i="8" s="1"/>
  <c r="H8" i="8" s="1"/>
  <c r="I8" i="8" s="1"/>
  <c r="D9" i="8"/>
  <c r="E9" i="8" s="1"/>
  <c r="F9" i="8" s="1"/>
  <c r="G9" i="8" s="1"/>
  <c r="H9" i="8" s="1"/>
  <c r="I9" i="8" s="1"/>
  <c r="D10" i="8"/>
  <c r="E10" i="8" s="1"/>
  <c r="F10" i="8" s="1"/>
  <c r="G10" i="8" s="1"/>
  <c r="H10" i="8" s="1"/>
  <c r="I10" i="8" s="1"/>
  <c r="D11" i="8"/>
  <c r="E11" i="8" s="1"/>
  <c r="F11" i="8" s="1"/>
  <c r="G11" i="8" s="1"/>
  <c r="H11" i="8" s="1"/>
  <c r="I11" i="8" s="1"/>
  <c r="D12" i="8"/>
  <c r="E12" i="8" s="1"/>
  <c r="F12" i="8" s="1"/>
  <c r="G12" i="8" s="1"/>
  <c r="H12" i="8" s="1"/>
  <c r="I12" i="8" s="1"/>
  <c r="D13" i="8"/>
  <c r="E13" i="8" s="1"/>
  <c r="F13" i="8" s="1"/>
  <c r="G13" i="8" s="1"/>
  <c r="H13" i="8" s="1"/>
  <c r="I13" i="8" s="1"/>
  <c r="D14" i="8"/>
  <c r="E14" i="8" s="1"/>
  <c r="F14" i="8" s="1"/>
  <c r="G14" i="8" s="1"/>
  <c r="H14" i="8" s="1"/>
  <c r="I14" i="8" s="1"/>
  <c r="D6" i="8"/>
  <c r="D5" i="8"/>
  <c r="E5" i="8" s="1"/>
  <c r="F5" i="8" s="1"/>
  <c r="G5" i="8" s="1"/>
  <c r="H5" i="8" s="1"/>
  <c r="D39" i="14"/>
  <c r="D38" i="14"/>
  <c r="E12" i="14"/>
  <c r="E4" i="14"/>
  <c r="E26" i="14"/>
  <c r="E24" i="14"/>
  <c r="D21" i="14"/>
  <c r="D20" i="14"/>
  <c r="D24" i="14" s="1"/>
  <c r="E31" i="12"/>
  <c r="F31" i="12" s="1"/>
  <c r="E30" i="12"/>
  <c r="F30" i="12" s="1"/>
  <c r="E29" i="12"/>
  <c r="F29" i="12" s="1"/>
  <c r="E28" i="12"/>
  <c r="F28" i="12" s="1"/>
  <c r="E27" i="12"/>
  <c r="F27" i="12" s="1"/>
  <c r="E26" i="12"/>
  <c r="F26" i="12" s="1"/>
  <c r="E15" i="12"/>
  <c r="F15" i="12"/>
  <c r="E16" i="12"/>
  <c r="F16" i="12" s="1"/>
  <c r="E17" i="12"/>
  <c r="F17" i="12"/>
  <c r="E18" i="12"/>
  <c r="F18" i="12" s="1"/>
  <c r="E19" i="12"/>
  <c r="F19" i="12" s="1"/>
  <c r="E14" i="12"/>
  <c r="F14" i="12" s="1"/>
  <c r="G9" i="1"/>
  <c r="H9" i="1"/>
  <c r="I9" i="1"/>
  <c r="K49" i="11"/>
  <c r="K47" i="11"/>
  <c r="K46" i="11"/>
  <c r="K45" i="11"/>
  <c r="I50" i="11"/>
  <c r="J50" i="11" s="1"/>
  <c r="I23" i="11"/>
  <c r="I10" i="11"/>
  <c r="E42" i="5"/>
  <c r="F42" i="5"/>
  <c r="E34" i="5"/>
  <c r="F34" i="5"/>
  <c r="E26" i="5"/>
  <c r="F26" i="5"/>
  <c r="E18" i="5"/>
  <c r="F18" i="5"/>
  <c r="D18" i="5"/>
  <c r="E13" i="5"/>
  <c r="F13" i="5"/>
  <c r="D13" i="5"/>
  <c r="J29" i="5"/>
  <c r="J30" i="5"/>
  <c r="J31" i="5"/>
  <c r="J32" i="5"/>
  <c r="J33" i="5"/>
  <c r="J28" i="5"/>
  <c r="J21" i="5"/>
  <c r="J22" i="5"/>
  <c r="J23" i="5"/>
  <c r="J24" i="5"/>
  <c r="J25" i="5"/>
  <c r="J20" i="5"/>
  <c r="J16" i="5"/>
  <c r="J17" i="5"/>
  <c r="J9" i="5"/>
  <c r="J10" i="5"/>
  <c r="J11" i="5"/>
  <c r="J12" i="5"/>
  <c r="J8" i="5"/>
  <c r="J6" i="5"/>
  <c r="E6" i="14" s="1"/>
  <c r="D9" i="1"/>
  <c r="E9" i="1"/>
  <c r="F9" i="1"/>
  <c r="I29" i="11"/>
  <c r="I30" i="11"/>
  <c r="I19" i="11"/>
  <c r="I20" i="11"/>
  <c r="I21" i="11"/>
  <c r="I22" i="11"/>
  <c r="I17" i="11"/>
  <c r="I18" i="11"/>
  <c r="I5" i="11"/>
  <c r="I6" i="11"/>
  <c r="I7" i="11"/>
  <c r="I8" i="11"/>
  <c r="I9" i="11"/>
  <c r="I11" i="11"/>
  <c r="J39" i="5"/>
  <c r="J40" i="5"/>
  <c r="D36" i="14"/>
  <c r="J41" i="5"/>
  <c r="D37" i="14"/>
  <c r="J38" i="5"/>
  <c r="I4" i="11"/>
  <c r="I40" i="11"/>
  <c r="C8" i="1" s="1"/>
  <c r="I16" i="11"/>
  <c r="I28" i="11"/>
  <c r="C15" i="8"/>
  <c r="K44" i="11" s="1"/>
  <c r="C28" i="8"/>
  <c r="K48" i="11" s="1"/>
  <c r="D26" i="5"/>
  <c r="D34" i="5"/>
  <c r="D42" i="5"/>
  <c r="I31" i="11" l="1"/>
  <c r="I32" i="11" s="1"/>
  <c r="J42" i="5"/>
  <c r="F43" i="5"/>
  <c r="D28" i="8"/>
  <c r="F35" i="5"/>
  <c r="F20" i="12"/>
  <c r="J26" i="5"/>
  <c r="K50" i="11"/>
  <c r="J34" i="5"/>
  <c r="I24" i="11"/>
  <c r="J13" i="5"/>
  <c r="E43" i="5"/>
  <c r="D35" i="5"/>
  <c r="D26" i="14"/>
  <c r="D28" i="14" s="1"/>
  <c r="E28" i="14"/>
  <c r="C20" i="8"/>
  <c r="C33" i="8" s="1"/>
  <c r="C12" i="1" s="1"/>
  <c r="D15" i="8"/>
  <c r="D20" i="8" s="1"/>
  <c r="E6" i="8"/>
  <c r="F6" i="8" s="1"/>
  <c r="G6" i="8" s="1"/>
  <c r="E3" i="14"/>
  <c r="E10" i="14" s="1"/>
  <c r="E14" i="14" s="1"/>
  <c r="E16" i="14" s="1"/>
  <c r="E37" i="14" s="1"/>
  <c r="E39" i="14" s="1"/>
  <c r="I12" i="11"/>
  <c r="I13" i="11" s="1"/>
  <c r="I14" i="11" s="1"/>
  <c r="J18" i="5"/>
  <c r="J43" i="5" s="1"/>
  <c r="I5" i="8"/>
  <c r="G23" i="8"/>
  <c r="F28" i="8"/>
  <c r="F21" i="12"/>
  <c r="F22" i="12" s="1"/>
  <c r="F32" i="12"/>
  <c r="D43" i="5"/>
  <c r="E35" i="5"/>
  <c r="E28" i="8"/>
  <c r="D33" i="8" l="1"/>
  <c r="D12" i="1" s="1"/>
  <c r="D15" i="1" s="1"/>
  <c r="I25" i="11"/>
  <c r="I26" i="11" s="1"/>
  <c r="J35" i="5"/>
  <c r="F15" i="8"/>
  <c r="F20" i="8" s="1"/>
  <c r="F33" i="8" s="1"/>
  <c r="F12" i="1" s="1"/>
  <c r="F15" i="1" s="1"/>
  <c r="E36" i="14"/>
  <c r="E38" i="14" s="1"/>
  <c r="E40" i="14" s="1"/>
  <c r="D31" i="14"/>
  <c r="E15" i="8"/>
  <c r="E20" i="8" s="1"/>
  <c r="E33" i="8" s="1"/>
  <c r="E12" i="1" s="1"/>
  <c r="E15" i="1" s="1"/>
  <c r="J32" i="11"/>
  <c r="C7" i="1"/>
  <c r="F33" i="12"/>
  <c r="F34" i="12" s="1"/>
  <c r="H23" i="8"/>
  <c r="G28" i="8"/>
  <c r="J14" i="11"/>
  <c r="C5" i="1"/>
  <c r="H6" i="8"/>
  <c r="G15" i="8"/>
  <c r="G20" i="8" s="1"/>
  <c r="I41" i="11" l="1"/>
  <c r="J40" i="11" s="1"/>
  <c r="J26" i="11"/>
  <c r="C6" i="1"/>
  <c r="G33" i="8"/>
  <c r="G12" i="1" s="1"/>
  <c r="G15" i="1" s="1"/>
  <c r="C9" i="1"/>
  <c r="C15" i="1" s="1"/>
  <c r="H28" i="8"/>
  <c r="I23" i="8"/>
  <c r="I28" i="8" s="1"/>
  <c r="I6" i="8"/>
  <c r="I15" i="8" s="1"/>
  <c r="I20" i="8" s="1"/>
  <c r="H15" i="8"/>
  <c r="H20" i="8" s="1"/>
  <c r="I33" i="8" l="1"/>
  <c r="I12" i="1" s="1"/>
  <c r="I15" i="1" s="1"/>
  <c r="I52" i="11"/>
  <c r="J41" i="11"/>
  <c r="H33" i="8"/>
  <c r="H12" i="1" s="1"/>
  <c r="H15" i="1" s="1"/>
</calcChain>
</file>

<file path=xl/sharedStrings.xml><?xml version="1.0" encoding="utf-8"?>
<sst xmlns="http://schemas.openxmlformats.org/spreadsheetml/2006/main" count="314" uniqueCount="195">
  <si>
    <t>PROJECT INCOME</t>
  </si>
  <si>
    <t>A.</t>
  </si>
  <si>
    <t>B.</t>
  </si>
  <si>
    <t>C.</t>
  </si>
  <si>
    <t>YEAR 1</t>
  </si>
  <si>
    <t>YEAR 2</t>
  </si>
  <si>
    <t>YEAR 3</t>
  </si>
  <si>
    <t>YEAR 4</t>
  </si>
  <si>
    <t>YEAR 5</t>
  </si>
  <si>
    <t xml:space="preserve"> </t>
  </si>
  <si>
    <t>OPERATING BUDGET</t>
  </si>
  <si>
    <t>1.   Real Estate Tax</t>
  </si>
  <si>
    <t>3.   Fire/Liability/Other Insurance</t>
  </si>
  <si>
    <t>4.   Fuel</t>
  </si>
  <si>
    <t>5.   Utilities</t>
  </si>
  <si>
    <t>6.   Exterminating</t>
  </si>
  <si>
    <t>7.   Carting</t>
  </si>
  <si>
    <t>8.   Repairs and Maintenance</t>
  </si>
  <si>
    <t>9.   Legal and Accounting</t>
  </si>
  <si>
    <t>10. Miscellaneous</t>
  </si>
  <si>
    <t>11. Subtotal 1 - 10</t>
  </si>
  <si>
    <t>12. Replacement Reserve</t>
  </si>
  <si>
    <t>13. Operating Reserve</t>
  </si>
  <si>
    <t>14. Management Fee</t>
  </si>
  <si>
    <t>15. Maintenance Payroll</t>
  </si>
  <si>
    <t>Total Line 11+ Lines 12 -15</t>
  </si>
  <si>
    <t>PROGRAM BUDGET</t>
  </si>
  <si>
    <t>1.   Support Services Payroll</t>
  </si>
  <si>
    <t>2.   Laundry</t>
  </si>
  <si>
    <t>3.   Food</t>
  </si>
  <si>
    <t>4.   Program Admin Costs</t>
  </si>
  <si>
    <t>5.   Other Program Costs</t>
  </si>
  <si>
    <t>Total Lines 1 - 5</t>
  </si>
  <si>
    <t>ANNUAL DEBT SERVICE</t>
  </si>
  <si>
    <t>1.   Debt Service</t>
  </si>
  <si>
    <t>HHAP</t>
  </si>
  <si>
    <t>TOTAL</t>
  </si>
  <si>
    <t>ACQUISITION</t>
  </si>
  <si>
    <t>TOTAL LINES 1 - 5</t>
  </si>
  <si>
    <t>PROFESSIONAL SERVICE FEES</t>
  </si>
  <si>
    <t>TOTAL LINES 1 - 6</t>
  </si>
  <si>
    <t>D.</t>
  </si>
  <si>
    <t>OTHER DEVELOPMENT COSTS</t>
  </si>
  <si>
    <t>E.</t>
  </si>
  <si>
    <t>Survey</t>
  </si>
  <si>
    <t>Appraisal</t>
  </si>
  <si>
    <t>REVENUES</t>
  </si>
  <si>
    <t>% of Total</t>
  </si>
  <si>
    <t>HHAP Units - Initial Rents (per month x 12 or per day x 365)</t>
  </si>
  <si>
    <t>@</t>
  </si>
  <si>
    <t>per</t>
  </si>
  <si>
    <t>=</t>
  </si>
  <si>
    <t>Maintenance Payroll</t>
  </si>
  <si>
    <t>Commercial Units - Initial Rents</t>
  </si>
  <si>
    <t>Commercial Rent</t>
  </si>
  <si>
    <t>Net Commercial Rents</t>
  </si>
  <si>
    <t>Other Income - Specify</t>
  </si>
  <si>
    <t>TOTAL REVENUES</t>
  </si>
  <si>
    <t>EXPENSES</t>
  </si>
  <si>
    <t>Building Maintenance and Operation</t>
  </si>
  <si>
    <t>Management Fee(___% of net rents)</t>
  </si>
  <si>
    <t>Debt Service</t>
  </si>
  <si>
    <t>EXHIBIT B-1: DEVELOPMENT BUDGET SUMMARY</t>
  </si>
  <si>
    <t>Other Source 1</t>
  </si>
  <si>
    <t>Other Source 2</t>
  </si>
  <si>
    <t>(Following this page detail Legal, Consultant, Furniture, Equipment and Start-Up Costs)</t>
  </si>
  <si>
    <t>Construction/Rehabilitation</t>
  </si>
  <si>
    <t>ACQUISITION-RELATED COSTS</t>
  </si>
  <si>
    <t>Cost of Building/Land</t>
  </si>
  <si>
    <t>CONSTRUCTION COSTS</t>
  </si>
  <si>
    <t>Construction Manager Fee (     %)</t>
  </si>
  <si>
    <t>F.</t>
  </si>
  <si>
    <t>TOTAL DEVELOPMENT COST (B-E)</t>
  </si>
  <si>
    <t>OTHER THAN PROJECT COSTS</t>
  </si>
  <si>
    <t>Owners Insurance for Construction</t>
  </si>
  <si>
    <t>Asbestos Test, Abatement, Monitoring</t>
  </si>
  <si>
    <t>Tax Exemption Fees</t>
  </si>
  <si>
    <t>Lead Test, Abatement, Monitoring</t>
  </si>
  <si>
    <t>Other (define)</t>
  </si>
  <si>
    <t>Architectural</t>
  </si>
  <si>
    <t>Legal Fees (Unrelated to Acquisition)</t>
  </si>
  <si>
    <t>Consultant*</t>
  </si>
  <si>
    <t>Developer's Fee*</t>
  </si>
  <si>
    <t>Contingency (5% new; 10% rehab)</t>
  </si>
  <si>
    <t>TOTAL LINES 1 - 3</t>
  </si>
  <si>
    <t>Closing Fees</t>
  </si>
  <si>
    <t>Title Insurance</t>
  </si>
  <si>
    <t>Legal Fees (Related to Acquisition)</t>
  </si>
  <si>
    <t>Address:</t>
  </si>
  <si>
    <t>H.</t>
  </si>
  <si>
    <t>TOTAL PROJECT COST (A+F+G)</t>
  </si>
  <si>
    <t>G.</t>
  </si>
  <si>
    <t>Start-up Costs</t>
  </si>
  <si>
    <t>Furniture and Equipment</t>
  </si>
  <si>
    <t>Replacement Reserve</t>
  </si>
  <si>
    <t>Operating Reserve</t>
  </si>
  <si>
    <t>* Refer to Maximum limits allowed by RFP</t>
  </si>
  <si>
    <t>If more than one site, whether identified or not, this form MUST be completed for each site and a cumulative budget representing all sites must be presented.</t>
  </si>
  <si>
    <t>SRO Units</t>
  </si>
  <si>
    <t>Studio Units</t>
  </si>
  <si>
    <t>1 Bedroom Units</t>
  </si>
  <si>
    <t>2 Bedroom Units</t>
  </si>
  <si>
    <t>3 Bedroom Units</t>
  </si>
  <si>
    <t>4 Bedroom Units</t>
  </si>
  <si>
    <t>5 Bedroom Units</t>
  </si>
  <si>
    <t>Total HHAP Unit Rents</t>
  </si>
  <si>
    <t xml:space="preserve">Less Vacancy/Uncollectable </t>
  </si>
  <si>
    <t>Net HHAP Rents</t>
  </si>
  <si>
    <t>Replacement and Operating Reserves</t>
  </si>
  <si>
    <t xml:space="preserve">TOTAL EXPENSES </t>
  </si>
  <si>
    <t xml:space="preserve">NET INCOME OR (LOSS) </t>
  </si>
  <si>
    <t>Total Non-HHAP Unit Rents</t>
  </si>
  <si>
    <t>Net Non-HHAP Rents</t>
  </si>
  <si>
    <t>Less Vacancy/Uncollectable</t>
  </si>
  <si>
    <t>Total Other Income</t>
  </si>
  <si>
    <t xml:space="preserve">Program Costs </t>
  </si>
  <si>
    <t>Totals from the 7yr Op bud</t>
  </si>
  <si>
    <t>YEAR 6</t>
  </si>
  <si>
    <t>YEAR 7</t>
  </si>
  <si>
    <t>% Change</t>
  </si>
  <si>
    <t>2.   Water &amp; Sewer Tax</t>
  </si>
  <si>
    <t>TOTAL A +B + C</t>
  </si>
  <si>
    <t>2.  Net Non-HHAP Rents</t>
  </si>
  <si>
    <t>3.  Net Commercial Rents</t>
  </si>
  <si>
    <t>4.  Total Other Income</t>
  </si>
  <si>
    <t>5.  Total Revenues</t>
  </si>
  <si>
    <t>1.  Net HHAP Rents</t>
  </si>
  <si>
    <t>Explain any projected increases in Project Income:</t>
  </si>
  <si>
    <t>Page 2 of 2</t>
  </si>
  <si>
    <t>Please show calculation of Management Fee, If Any</t>
  </si>
  <si>
    <t>Position Title</t>
  </si>
  <si>
    <t>Annual Salary</t>
  </si>
  <si>
    <t># of Positions</t>
  </si>
  <si>
    <t>% of Time on Project</t>
  </si>
  <si>
    <t>Project Share</t>
  </si>
  <si>
    <t>Total</t>
  </si>
  <si>
    <t>Maintenance Payroll Total</t>
  </si>
  <si>
    <t>Fringe Benefits @</t>
  </si>
  <si>
    <t>Total Maintenance Personnel Costs</t>
  </si>
  <si>
    <t>Support Services Payroll</t>
  </si>
  <si>
    <t>Support Services Payroll Total</t>
  </si>
  <si>
    <t>Total Support Services Personnel Costs</t>
  </si>
  <si>
    <t>Please show calculation of Management Fee, If Any.</t>
  </si>
  <si>
    <t>INSTRUCTIONS</t>
  </si>
  <si>
    <t>Non HHAP Units - Initial Rents (Per month x 12 or per day x 365)</t>
  </si>
  <si>
    <t>sq. ft.</t>
  </si>
  <si>
    <t>$ per sq. ft.</t>
  </si>
  <si>
    <t>(month/day/year)</t>
  </si>
  <si>
    <r>
      <t xml:space="preserve">Add additional sheets if necessary and label </t>
    </r>
    <r>
      <rPr>
        <b/>
        <u/>
        <sz val="10"/>
        <rFont val="Times New Roman"/>
        <family val="1"/>
      </rPr>
      <t>Notes to First Year Operation Budget Continued</t>
    </r>
  </si>
  <si>
    <t>TOTAL EXPENSES</t>
  </si>
  <si>
    <t>NET INCOME OR (LOSS)</t>
  </si>
  <si>
    <t xml:space="preserve">Explain how positive cash flow will be used:  </t>
  </si>
  <si>
    <t xml:space="preserve">The cells where you can enter information are unlocked; all cells with formulas and required formats are locked.  Some figures are carried over to other worksheets that require the same figures.
Before printing, review carefully all the numbers and double check for possible errors.
Once the budgets are complete, insert the pages in the RFP where required and remove the blank pages from the application.  
</t>
  </si>
  <si>
    <t>RESERVE CALCULATION WORKSHEET</t>
  </si>
  <si>
    <t>INPUTS</t>
  </si>
  <si>
    <t>Sponsor:</t>
  </si>
  <si>
    <t>M&amp;O Budget:</t>
  </si>
  <si>
    <t>Project:</t>
  </si>
  <si>
    <t>Progam Budget:</t>
  </si>
  <si>
    <t>Total Construction Cost:</t>
  </si>
  <si>
    <t>75% of Acquisition:</t>
  </si>
  <si>
    <t>Number of Units or Congregate Beds:</t>
  </si>
  <si>
    <t>New Construction? Y/N</t>
  </si>
  <si>
    <t>1)</t>
  </si>
  <si>
    <r>
      <t xml:space="preserve">Desired Annual Contribution to Operating Reserves </t>
    </r>
    <r>
      <rPr>
        <sz val="8"/>
        <rFont val="Arial"/>
        <family val="2"/>
      </rPr>
      <t>(2.5% of M&amp;O Budget + 1% of Program Budget)</t>
    </r>
  </si>
  <si>
    <r>
      <t xml:space="preserve">Amount actually available for Operating Reserves </t>
    </r>
    <r>
      <rPr>
        <sz val="8"/>
        <rFont val="Arial"/>
        <family val="2"/>
      </rPr>
      <t>(Annual contribution per proposed operating budget)</t>
    </r>
  </si>
  <si>
    <r>
      <t xml:space="preserve">Operating Reserve Goal </t>
    </r>
    <r>
      <rPr>
        <sz val="8"/>
        <rFont val="Arial"/>
        <family val="2"/>
      </rPr>
      <t>(Desired Contribution at Year 10)</t>
    </r>
  </si>
  <si>
    <r>
      <t xml:space="preserve">Operating Reserve Deficit </t>
    </r>
    <r>
      <rPr>
        <b/>
        <sz val="8"/>
        <rFont val="Arial"/>
        <family val="2"/>
      </rPr>
      <t>(Reserve Goal  minus Available Contirbutions at Year 10)</t>
    </r>
  </si>
  <si>
    <t>&lt; 25 Units</t>
  </si>
  <si>
    <t>25 Units or More</t>
  </si>
  <si>
    <t>2)</t>
  </si>
  <si>
    <r>
      <t xml:space="preserve">Desired Annual Contribution to Replacement Reserves  - New Construciton </t>
    </r>
    <r>
      <rPr>
        <sz val="8"/>
        <rFont val="Arial"/>
        <family val="2"/>
      </rPr>
      <t xml:space="preserve">(Total Construction Cost x .005)   </t>
    </r>
    <r>
      <rPr>
        <b/>
        <sz val="10"/>
        <rFont val="Arial"/>
        <family val="2"/>
      </rPr>
      <t>OR</t>
    </r>
  </si>
  <si>
    <r>
      <t xml:space="preserve">Desired Annual Contribution to Replacement Reserves  - Gut/Mod Rehab </t>
    </r>
    <r>
      <rPr>
        <sz val="8"/>
        <rFont val="Arial"/>
        <family val="2"/>
      </rPr>
      <t xml:space="preserve">(Total Construction Cost + 75% of Acquisiton x .005) </t>
    </r>
    <r>
      <rPr>
        <b/>
        <sz val="10"/>
        <rFont val="Arial"/>
        <family val="2"/>
      </rPr>
      <t>OR</t>
    </r>
  </si>
  <si>
    <r>
      <t xml:space="preserve">Amount actually available for Replacement Reserves </t>
    </r>
    <r>
      <rPr>
        <sz val="8"/>
        <rFont val="Arial"/>
        <family val="2"/>
      </rPr>
      <t>(as per proposed operating budget)</t>
    </r>
  </si>
  <si>
    <r>
      <t xml:space="preserve">Replacement Reserve Goal </t>
    </r>
    <r>
      <rPr>
        <sz val="8"/>
        <rFont val="Arial"/>
        <family val="2"/>
      </rPr>
      <t>(Desired Contributions at Year 10)</t>
    </r>
  </si>
  <si>
    <r>
      <t xml:space="preserve">Replacement Reserve Deficit </t>
    </r>
    <r>
      <rPr>
        <b/>
        <sz val="8"/>
        <rFont val="Arial"/>
        <family val="2"/>
      </rPr>
      <t>(Goal minus Available Contributions at Year 10)</t>
    </r>
  </si>
  <si>
    <r>
      <rPr>
        <b/>
        <sz val="10"/>
        <rFont val="Arial"/>
        <family val="2"/>
      </rPr>
      <t xml:space="preserve">TOTAL RESERVES REQUIRED </t>
    </r>
    <r>
      <rPr>
        <b/>
        <sz val="8"/>
        <rFont val="Arial"/>
        <family val="2"/>
      </rPr>
      <t>(Operating and Replacement)</t>
    </r>
  </si>
  <si>
    <t>Amount</t>
  </si>
  <si>
    <t>Remaining Deficit</t>
  </si>
  <si>
    <t>Non-HHAP Capitalized Replacement Reserves Per Development Budget</t>
  </si>
  <si>
    <t>Non-HHAP Capitalized Operating Reserves Per Development Budget</t>
  </si>
  <si>
    <t>Requested HHAP Capitalized Replacement Reserves Per Development Budget</t>
  </si>
  <si>
    <t>Requested HHAP Capitalized Operating Reserves Per Development Budget</t>
  </si>
  <si>
    <t>Unfunded Reserve Decifit</t>
  </si>
  <si>
    <t>EXHIBIT B-4: FIRST YEAR OPERATING BUDGET</t>
  </si>
  <si>
    <t>EXHIBIT B-8: PROJECTED REVENUE STREAM AND CASH FLOW FOR SEVEN YEARS</t>
  </si>
  <si>
    <t>This workbook contains five worksheets to calculate the budgets required in the Request for Proposals from the Homeless Housing and Assistance Corporation. The following exhibits are included:
Exhibit B-1:  Development Budget Summary
Exhibit B-4:  First Year Operating Budget
Exhibit B-5:  Page 2 - Expenses:  Notes to First Year Operating Budget
Exhibit B-6:  Projected Annual Operating Budget and Debt Service for Seven Years
Exhibit B-8:  Projected Revenue Stream and Cash Flow for Seven Years</t>
  </si>
  <si>
    <t>*If the Reserve Deficit or Total Reserves Required figures appear as positive numbers, the project is not able to set aside sufficient reserves from operating revenues to meet HHAP guidelines. A negative number indicates that the project is contributing more reserves than required. Use the comparison below of the HHAP and Non-HHAP capitalized reserves shown in the Development Budget to determine the amount of HHAP reserves that may be requested.</t>
  </si>
  <si>
    <t>Congregate beds</t>
  </si>
  <si>
    <t>EXHIBIT B-7: EXPLANATION OF PROJECTED EXPENSES</t>
  </si>
  <si>
    <t>EXHIBIT B-6: PROJECTED ANNUAL EXPENSES FOR SEVEN YEARS</t>
  </si>
  <si>
    <r>
      <t xml:space="preserve">Desired Annual Contribution to Replacement Reserves 25 Units or More </t>
    </r>
    <r>
      <rPr>
        <sz val="8"/>
        <rFont val="Arial"/>
        <family val="2"/>
      </rPr>
      <t>($250/ Unit or Congregate Bed)</t>
    </r>
  </si>
  <si>
    <t>Other Source 3</t>
  </si>
  <si>
    <t>Other Source 4</t>
  </si>
  <si>
    <t>Other Source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</si>
</sst>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0."/>
  </numFmts>
  <fonts count="28" x14ac:knownFonts="1">
    <font>
      <sz val="10"/>
      <name val="Arial"/>
    </font>
    <font>
      <sz val="10"/>
      <name val="Arial"/>
      <family val="2"/>
    </font>
    <font>
      <b/>
      <sz val="10"/>
      <name val="Arial"/>
      <family val="2"/>
    </font>
    <font>
      <sz val="10"/>
      <name val="Arial"/>
      <family val="2"/>
    </font>
    <font>
      <sz val="9"/>
      <name val="Arial"/>
      <family val="2"/>
    </font>
    <font>
      <b/>
      <sz val="10"/>
      <name val="Times New Roman"/>
      <family val="1"/>
    </font>
    <font>
      <sz val="10"/>
      <name val="Times New Roman"/>
      <family val="1"/>
    </font>
    <font>
      <sz val="8"/>
      <name val="Times New Roman"/>
      <family val="1"/>
    </font>
    <font>
      <b/>
      <sz val="12"/>
      <name val="Times New Roman"/>
      <family val="1"/>
    </font>
    <font>
      <b/>
      <i/>
      <sz val="12"/>
      <name val="Arial"/>
      <family val="2"/>
    </font>
    <font>
      <b/>
      <i/>
      <sz val="12"/>
      <name val="Times New Roman"/>
      <family val="1"/>
    </font>
    <font>
      <b/>
      <i/>
      <sz val="14"/>
      <name val="Times New Roman"/>
      <family val="1"/>
    </font>
    <font>
      <u/>
      <sz val="14"/>
      <name val="Times New Roman"/>
      <family val="1"/>
    </font>
    <font>
      <sz val="6"/>
      <name val="Arial"/>
      <family val="2"/>
    </font>
    <font>
      <b/>
      <u/>
      <sz val="10"/>
      <name val="Times New Roman"/>
      <family val="1"/>
    </font>
    <font>
      <sz val="8"/>
      <name val="Arial"/>
      <family val="2"/>
    </font>
    <font>
      <b/>
      <sz val="8"/>
      <name val="Arial"/>
      <family val="2"/>
    </font>
    <font>
      <b/>
      <sz val="12"/>
      <name val="Arial"/>
      <family val="2"/>
    </font>
    <font>
      <sz val="8"/>
      <color indexed="10"/>
      <name val="Arial"/>
      <family val="2"/>
    </font>
    <font>
      <sz val="10"/>
      <color theme="0"/>
      <name val="Times New Roman"/>
      <family val="1"/>
    </font>
    <font>
      <b/>
      <sz val="10"/>
      <color theme="0"/>
      <name val="Times New Roman"/>
      <family val="1"/>
    </font>
    <font>
      <b/>
      <sz val="10"/>
      <color theme="0"/>
      <name val="Arial"/>
      <family val="2"/>
    </font>
    <font>
      <b/>
      <sz val="14"/>
      <color theme="1"/>
      <name val="Calibri"/>
      <family val="2"/>
      <scheme val="minor"/>
    </font>
    <font>
      <sz val="10"/>
      <color rgb="FFFF0000"/>
      <name val="Arial"/>
      <family val="2"/>
    </font>
    <font>
      <b/>
      <i/>
      <sz val="12"/>
      <color theme="0"/>
      <name val="Times New Roman"/>
      <family val="1"/>
    </font>
    <font>
      <b/>
      <i/>
      <sz val="8"/>
      <color theme="0"/>
      <name val="Times New Roman"/>
      <family val="1"/>
    </font>
    <font>
      <b/>
      <u/>
      <sz val="14"/>
      <name val="Times New Roman"/>
      <family val="1"/>
    </font>
    <font>
      <sz val="8"/>
      <color theme="0"/>
      <name val="Times New Roman"/>
      <family val="1"/>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9EFF7"/>
        <bgColor indexed="64"/>
      </patternFill>
    </fill>
    <fill>
      <patternFill patternType="solid">
        <fgColor rgb="FFFFFF00"/>
        <bgColor indexed="64"/>
      </patternFill>
    </fill>
    <fill>
      <patternFill patternType="solid">
        <fgColor theme="9"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ck">
        <color indexed="64"/>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00">
    <xf numFmtId="0" fontId="0" fillId="0" borderId="0" xfId="0"/>
    <xf numFmtId="0" fontId="0" fillId="0" borderId="0" xfId="0" applyBorder="1" applyProtection="1">
      <protection locked="0"/>
    </xf>
    <xf numFmtId="164" fontId="6" fillId="0" borderId="1" xfId="0" applyNumberFormat="1" applyFont="1" applyBorder="1" applyProtection="1">
      <protection locked="0"/>
    </xf>
    <xf numFmtId="164" fontId="6" fillId="2" borderId="1" xfId="0" applyNumberFormat="1" applyFont="1" applyFill="1" applyBorder="1" applyProtection="1">
      <protection locked="0"/>
    </xf>
    <xf numFmtId="164" fontId="6" fillId="0" borderId="0" xfId="0" applyNumberFormat="1" applyFont="1" applyProtection="1">
      <protection locked="0"/>
    </xf>
    <xf numFmtId="0" fontId="0" fillId="0" borderId="2" xfId="0"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164" fontId="6" fillId="0" borderId="0" xfId="0" applyNumberFormat="1" applyFont="1" applyAlignment="1" applyProtection="1">
      <alignment horizontal="left"/>
      <protection locked="0"/>
    </xf>
    <xf numFmtId="164" fontId="6" fillId="6" borderId="6" xfId="0" applyNumberFormat="1" applyFont="1" applyFill="1" applyBorder="1" applyProtection="1"/>
    <xf numFmtId="164" fontId="6" fillId="6" borderId="0" xfId="0" applyNumberFormat="1" applyFont="1" applyFill="1" applyBorder="1" applyProtection="1"/>
    <xf numFmtId="164" fontId="6" fillId="0" borderId="1" xfId="0" applyNumberFormat="1" applyFont="1" applyBorder="1" applyProtection="1"/>
    <xf numFmtId="164" fontId="6" fillId="0" borderId="7" xfId="0" applyNumberFormat="1" applyFont="1" applyBorder="1" applyProtection="1"/>
    <xf numFmtId="164" fontId="6" fillId="0" borderId="7" xfId="0" applyNumberFormat="1" applyFont="1" applyBorder="1" applyProtection="1">
      <protection locked="0"/>
    </xf>
    <xf numFmtId="166" fontId="6" fillId="6" borderId="4" xfId="0" applyNumberFormat="1" applyFont="1" applyFill="1" applyBorder="1" applyProtection="1"/>
    <xf numFmtId="166" fontId="6" fillId="0" borderId="0" xfId="0" applyNumberFormat="1" applyFont="1" applyProtection="1">
      <protection locked="0"/>
    </xf>
    <xf numFmtId="164" fontId="6" fillId="0" borderId="1" xfId="0" applyNumberFormat="1" applyFont="1" applyBorder="1" applyAlignment="1" applyProtection="1">
      <alignment shrinkToFit="1"/>
      <protection locked="0"/>
    </xf>
    <xf numFmtId="164" fontId="6" fillId="0" borderId="1" xfId="0" applyNumberFormat="1" applyFont="1" applyBorder="1" applyAlignment="1" applyProtection="1">
      <alignment horizontal="right" shrinkToFit="1"/>
    </xf>
    <xf numFmtId="164" fontId="6" fillId="0" borderId="1" xfId="0" applyNumberFormat="1" applyFont="1" applyBorder="1" applyAlignment="1" applyProtection="1">
      <alignment shrinkToFit="1"/>
    </xf>
    <xf numFmtId="164" fontId="6" fillId="0" borderId="7" xfId="0" applyNumberFormat="1" applyFont="1" applyBorder="1" applyAlignment="1" applyProtection="1">
      <alignment shrinkToFit="1"/>
      <protection locked="0"/>
    </xf>
    <xf numFmtId="164" fontId="6" fillId="0" borderId="7" xfId="0" applyNumberFormat="1" applyFont="1" applyBorder="1" applyAlignment="1" applyProtection="1">
      <alignment shrinkToFit="1"/>
    </xf>
    <xf numFmtId="164" fontId="6" fillId="0" borderId="8" xfId="0" applyNumberFormat="1" applyFont="1" applyBorder="1" applyAlignment="1" applyProtection="1">
      <alignment shrinkToFit="1"/>
      <protection locked="0"/>
    </xf>
    <xf numFmtId="0" fontId="6" fillId="0" borderId="0" xfId="0" applyFont="1" applyProtection="1">
      <protection locked="0"/>
    </xf>
    <xf numFmtId="0" fontId="6" fillId="0" borderId="6" xfId="0" applyFont="1" applyBorder="1" applyProtection="1">
      <protection locked="0"/>
    </xf>
    <xf numFmtId="0" fontId="6" fillId="0" borderId="0" xfId="0" applyFont="1" applyBorder="1" applyProtection="1">
      <protection locked="0"/>
    </xf>
    <xf numFmtId="0" fontId="6" fillId="0" borderId="4" xfId="0" applyFont="1" applyBorder="1" applyProtection="1">
      <protection locked="0"/>
    </xf>
    <xf numFmtId="0" fontId="6" fillId="0" borderId="8" xfId="0" applyFont="1" applyBorder="1" applyProtection="1">
      <protection locked="0"/>
    </xf>
    <xf numFmtId="0" fontId="6" fillId="0" borderId="9" xfId="0" applyFont="1" applyBorder="1" applyProtection="1">
      <protection locked="0"/>
    </xf>
    <xf numFmtId="0" fontId="6" fillId="0" borderId="10" xfId="0" applyFont="1" applyBorder="1" applyProtection="1">
      <protection locked="0"/>
    </xf>
    <xf numFmtId="0" fontId="6" fillId="0" borderId="1" xfId="0" applyFont="1" applyBorder="1" applyProtection="1">
      <protection locked="0"/>
    </xf>
    <xf numFmtId="10" fontId="6" fillId="0" borderId="1" xfId="0" applyNumberFormat="1" applyFont="1" applyBorder="1" applyProtection="1">
      <protection locked="0"/>
    </xf>
    <xf numFmtId="9" fontId="6" fillId="0" borderId="4" xfId="2" applyFont="1" applyBorder="1" applyProtection="1">
      <protection locked="0"/>
    </xf>
    <xf numFmtId="0" fontId="6" fillId="0" borderId="0" xfId="0" applyFont="1" applyProtection="1"/>
    <xf numFmtId="0" fontId="6" fillId="0" borderId="0" xfId="0" applyFont="1" applyBorder="1" applyProtection="1"/>
    <xf numFmtId="0" fontId="6" fillId="0" borderId="1" xfId="0" applyFont="1" applyBorder="1" applyAlignment="1" applyProtection="1">
      <alignment horizontal="center" vertical="center" wrapText="1"/>
    </xf>
    <xf numFmtId="165" fontId="6" fillId="0" borderId="1" xfId="0" applyNumberFormat="1" applyFont="1" applyBorder="1" applyProtection="1"/>
    <xf numFmtId="165" fontId="6" fillId="0" borderId="11" xfId="0" applyNumberFormat="1" applyFont="1" applyBorder="1" applyProtection="1"/>
    <xf numFmtId="165" fontId="6" fillId="0" borderId="7" xfId="0" applyNumberFormat="1" applyFont="1" applyBorder="1" applyProtection="1"/>
    <xf numFmtId="0" fontId="5" fillId="0" borderId="0" xfId="0" applyFont="1" applyProtection="1"/>
    <xf numFmtId="164" fontId="5" fillId="0" borderId="0" xfId="0" applyNumberFormat="1" applyFont="1" applyAlignment="1" applyProtection="1">
      <alignment horizontal="centerContinuous"/>
      <protection locked="0"/>
    </xf>
    <xf numFmtId="164" fontId="5" fillId="0" borderId="0" xfId="0" applyNumberFormat="1" applyFont="1" applyProtection="1">
      <protection locked="0"/>
    </xf>
    <xf numFmtId="164" fontId="6" fillId="0" borderId="0" xfId="0" applyNumberFormat="1" applyFont="1" applyAlignment="1" applyProtection="1">
      <alignment horizontal="centerContinuous"/>
      <protection locked="0"/>
    </xf>
    <xf numFmtId="164" fontId="6" fillId="0" borderId="0" xfId="0" applyNumberFormat="1" applyFont="1" applyFill="1" applyProtection="1">
      <protection locked="0"/>
    </xf>
    <xf numFmtId="164" fontId="5" fillId="0" borderId="0" xfId="0" applyNumberFormat="1" applyFont="1" applyFill="1" applyProtection="1">
      <protection locked="0"/>
    </xf>
    <xf numFmtId="167" fontId="6" fillId="0" borderId="0" xfId="0" applyNumberFormat="1" applyFont="1" applyProtection="1">
      <protection locked="0"/>
    </xf>
    <xf numFmtId="164" fontId="5" fillId="7" borderId="12" xfId="0" applyNumberFormat="1" applyFont="1" applyFill="1" applyBorder="1" applyProtection="1"/>
    <xf numFmtId="167" fontId="5" fillId="7" borderId="13" xfId="0" applyNumberFormat="1" applyFont="1" applyFill="1" applyBorder="1" applyProtection="1"/>
    <xf numFmtId="164" fontId="5" fillId="7" borderId="13" xfId="0" applyNumberFormat="1" applyFont="1" applyFill="1" applyBorder="1" applyProtection="1"/>
    <xf numFmtId="164" fontId="19" fillId="6" borderId="14" xfId="0" applyNumberFormat="1" applyFont="1" applyFill="1" applyBorder="1" applyProtection="1"/>
    <xf numFmtId="167" fontId="19" fillId="6" borderId="0" xfId="0" applyNumberFormat="1" applyFont="1" applyFill="1" applyBorder="1" applyProtection="1"/>
    <xf numFmtId="164" fontId="19" fillId="6" borderId="0" xfId="0" applyNumberFormat="1" applyFont="1" applyFill="1" applyBorder="1" applyProtection="1"/>
    <xf numFmtId="164" fontId="19" fillId="6" borderId="15" xfId="0" applyNumberFormat="1" applyFont="1" applyFill="1" applyBorder="1" applyProtection="1"/>
    <xf numFmtId="164" fontId="6" fillId="0" borderId="14" xfId="0" applyNumberFormat="1" applyFont="1" applyBorder="1" applyProtection="1"/>
    <xf numFmtId="167" fontId="6" fillId="0" borderId="0" xfId="0" applyNumberFormat="1" applyFont="1" applyBorder="1" applyProtection="1"/>
    <xf numFmtId="164" fontId="6" fillId="8" borderId="1" xfId="0" applyNumberFormat="1" applyFont="1" applyFill="1" applyBorder="1" applyProtection="1"/>
    <xf numFmtId="164" fontId="19" fillId="6" borderId="1" xfId="0" applyNumberFormat="1" applyFont="1" applyFill="1" applyBorder="1" applyProtection="1"/>
    <xf numFmtId="164" fontId="19" fillId="6" borderId="16" xfId="0" applyNumberFormat="1" applyFont="1" applyFill="1" applyBorder="1" applyProtection="1"/>
    <xf numFmtId="164" fontId="6" fillId="2" borderId="16" xfId="0" applyNumberFormat="1" applyFont="1" applyFill="1" applyBorder="1" applyProtection="1"/>
    <xf numFmtId="164" fontId="6" fillId="0" borderId="14" xfId="0" applyNumberFormat="1" applyFont="1" applyFill="1" applyBorder="1" applyProtection="1"/>
    <xf numFmtId="164" fontId="20" fillId="6" borderId="17" xfId="0" applyNumberFormat="1" applyFont="1" applyFill="1" applyBorder="1" applyProtection="1"/>
    <xf numFmtId="167" fontId="20" fillId="6" borderId="18" xfId="0" applyNumberFormat="1" applyFont="1" applyFill="1" applyBorder="1" applyProtection="1"/>
    <xf numFmtId="164" fontId="20" fillId="6" borderId="18" xfId="0" applyNumberFormat="1" applyFont="1" applyFill="1" applyBorder="1" applyProtection="1"/>
    <xf numFmtId="164" fontId="20" fillId="6" borderId="19" xfId="0" applyNumberFormat="1" applyFont="1" applyFill="1" applyBorder="1" applyProtection="1"/>
    <xf numFmtId="167" fontId="6" fillId="0" borderId="0" xfId="0" applyNumberFormat="1" applyFont="1" applyFill="1" applyBorder="1" applyProtection="1"/>
    <xf numFmtId="164" fontId="6" fillId="0" borderId="0" xfId="0" applyNumberFormat="1" applyFont="1" applyFill="1" applyBorder="1" applyProtection="1"/>
    <xf numFmtId="164" fontId="6" fillId="2" borderId="15" xfId="0" applyNumberFormat="1" applyFont="1" applyFill="1" applyBorder="1" applyProtection="1"/>
    <xf numFmtId="164" fontId="6" fillId="2" borderId="14" xfId="0" applyNumberFormat="1" applyFont="1" applyFill="1" applyBorder="1" applyProtection="1"/>
    <xf numFmtId="167" fontId="6" fillId="2" borderId="0" xfId="0" applyNumberFormat="1" applyFont="1" applyFill="1" applyBorder="1" applyProtection="1"/>
    <xf numFmtId="164" fontId="6" fillId="2" borderId="1" xfId="0" applyNumberFormat="1" applyFont="1" applyFill="1" applyBorder="1" applyProtection="1"/>
    <xf numFmtId="164" fontId="20" fillId="6" borderId="20" xfId="0" applyNumberFormat="1" applyFont="1" applyFill="1" applyBorder="1" applyProtection="1"/>
    <xf numFmtId="167" fontId="20" fillId="6" borderId="21" xfId="0" applyNumberFormat="1" applyFont="1" applyFill="1" applyBorder="1" applyProtection="1"/>
    <xf numFmtId="164" fontId="20" fillId="6" borderId="21" xfId="0" applyNumberFormat="1" applyFont="1" applyFill="1" applyBorder="1" applyProtection="1"/>
    <xf numFmtId="164" fontId="6" fillId="0" borderId="0" xfId="0" applyNumberFormat="1" applyFont="1" applyProtection="1"/>
    <xf numFmtId="164" fontId="7" fillId="0" borderId="0" xfId="0" applyNumberFormat="1" applyFont="1" applyProtection="1"/>
    <xf numFmtId="167" fontId="7" fillId="0" borderId="0" xfId="0" applyNumberFormat="1" applyFont="1" applyProtection="1"/>
    <xf numFmtId="0" fontId="0" fillId="0" borderId="0" xfId="0" applyProtection="1">
      <protection locked="0"/>
    </xf>
    <xf numFmtId="0" fontId="0" fillId="0" borderId="23" xfId="0" applyBorder="1" applyProtection="1"/>
    <xf numFmtId="0" fontId="2" fillId="0" borderId="18" xfId="0" applyFont="1" applyBorder="1" applyProtection="1"/>
    <xf numFmtId="0" fontId="0" fillId="0" borderId="18" xfId="0" applyBorder="1" applyProtection="1"/>
    <xf numFmtId="0" fontId="0" fillId="0" borderId="24" xfId="0" applyBorder="1" applyProtection="1"/>
    <xf numFmtId="0" fontId="0" fillId="0" borderId="25" xfId="0" applyBorder="1" applyProtection="1"/>
    <xf numFmtId="0" fontId="0" fillId="0" borderId="2" xfId="0" applyBorder="1" applyProtection="1"/>
    <xf numFmtId="164" fontId="0" fillId="0" borderId="3" xfId="0" applyNumberFormat="1" applyBorder="1" applyProtection="1"/>
    <xf numFmtId="0" fontId="0" fillId="0" borderId="6" xfId="0" applyBorder="1" applyProtection="1"/>
    <xf numFmtId="0" fontId="0" fillId="0" borderId="0" xfId="0" applyBorder="1" applyProtection="1"/>
    <xf numFmtId="164" fontId="0" fillId="0" borderId="4" xfId="0" applyNumberFormat="1" applyBorder="1" applyProtection="1"/>
    <xf numFmtId="164" fontId="0" fillId="0" borderId="10" xfId="0" applyNumberFormat="1" applyBorder="1" applyProtection="1"/>
    <xf numFmtId="0" fontId="0" fillId="0" borderId="26" xfId="0" applyBorder="1" applyProtection="1"/>
    <xf numFmtId="0" fontId="2" fillId="0" borderId="22" xfId="0" applyFont="1" applyBorder="1" applyProtection="1"/>
    <xf numFmtId="0" fontId="0" fillId="0" borderId="22" xfId="0" applyBorder="1" applyProtection="1"/>
    <xf numFmtId="0" fontId="0" fillId="0" borderId="5" xfId="0" applyBorder="1" applyProtection="1"/>
    <xf numFmtId="0" fontId="0" fillId="0" borderId="4" xfId="0" applyBorder="1" applyProtection="1"/>
    <xf numFmtId="167" fontId="0" fillId="0" borderId="25" xfId="0" applyNumberFormat="1" applyBorder="1" applyProtection="1"/>
    <xf numFmtId="167" fontId="0" fillId="0" borderId="6" xfId="0" applyNumberFormat="1" applyBorder="1" applyProtection="1"/>
    <xf numFmtId="0" fontId="3" fillId="0" borderId="0" xfId="0" applyFont="1" applyBorder="1" applyProtection="1"/>
    <xf numFmtId="167" fontId="0" fillId="0" borderId="26" xfId="0" applyNumberFormat="1" applyBorder="1" applyProtection="1"/>
    <xf numFmtId="0" fontId="21" fillId="6" borderId="27" xfId="0" applyFont="1" applyFill="1" applyBorder="1" applyAlignment="1" applyProtection="1"/>
    <xf numFmtId="164" fontId="21" fillId="6" borderId="28" xfId="0" applyNumberFormat="1" applyFont="1" applyFill="1" applyBorder="1" applyAlignment="1" applyProtection="1"/>
    <xf numFmtId="165" fontId="6" fillId="0" borderId="0" xfId="0" applyNumberFormat="1" applyFont="1" applyProtection="1">
      <protection locked="0"/>
    </xf>
    <xf numFmtId="164" fontId="6" fillId="0" borderId="6" xfId="0" applyNumberFormat="1" applyFont="1" applyBorder="1" applyProtection="1"/>
    <xf numFmtId="164" fontId="6" fillId="0" borderId="0" xfId="0" applyNumberFormat="1" applyFont="1" applyBorder="1" applyProtection="1"/>
    <xf numFmtId="164" fontId="5" fillId="0" borderId="0" xfId="0" applyNumberFormat="1" applyFont="1" applyBorder="1" applyAlignment="1" applyProtection="1">
      <alignment horizontal="center"/>
    </xf>
    <xf numFmtId="164" fontId="5" fillId="0" borderId="4" xfId="0" applyNumberFormat="1" applyFont="1" applyBorder="1" applyAlignment="1" applyProtection="1">
      <alignment horizontal="center"/>
    </xf>
    <xf numFmtId="164" fontId="6" fillId="0" borderId="4" xfId="0" applyNumberFormat="1" applyFont="1" applyBorder="1" applyProtection="1"/>
    <xf numFmtId="164" fontId="5" fillId="0" borderId="6" xfId="0" applyNumberFormat="1" applyFont="1" applyBorder="1" applyProtection="1"/>
    <xf numFmtId="164" fontId="5" fillId="0" borderId="0" xfId="0" applyNumberFormat="1" applyFont="1" applyBorder="1" applyProtection="1"/>
    <xf numFmtId="164" fontId="6" fillId="0" borderId="29" xfId="0" applyNumberFormat="1" applyFont="1" applyBorder="1" applyProtection="1"/>
    <xf numFmtId="164" fontId="6" fillId="0" borderId="30" xfId="0" applyNumberFormat="1" applyFont="1" applyBorder="1" applyProtection="1"/>
    <xf numFmtId="164" fontId="6" fillId="0" borderId="13" xfId="0" applyNumberFormat="1" applyFont="1" applyBorder="1" applyProtection="1"/>
    <xf numFmtId="164" fontId="6" fillId="0" borderId="31" xfId="0" applyNumberFormat="1" applyFont="1" applyBorder="1" applyProtection="1"/>
    <xf numFmtId="0" fontId="1" fillId="0" borderId="0" xfId="0" applyNumberFormat="1" applyFont="1" applyAlignment="1" applyProtection="1">
      <alignment horizontal="justify" vertical="top" wrapText="1"/>
      <protection locked="0"/>
    </xf>
    <xf numFmtId="0" fontId="2" fillId="0" borderId="0" xfId="0" applyFont="1" applyAlignment="1">
      <alignment horizontal="center"/>
    </xf>
    <xf numFmtId="0" fontId="13" fillId="0" borderId="22" xfId="0" applyFont="1" applyBorder="1" applyAlignment="1" applyProtection="1">
      <alignment horizontal="center"/>
    </xf>
    <xf numFmtId="0" fontId="6" fillId="0" borderId="32"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6" fillId="0" borderId="32" xfId="0" applyFont="1" applyBorder="1" applyProtection="1">
      <protection locked="0"/>
    </xf>
    <xf numFmtId="165" fontId="6" fillId="0" borderId="34" xfId="0" applyNumberFormat="1" applyFont="1" applyBorder="1" applyProtection="1">
      <protection locked="0"/>
    </xf>
    <xf numFmtId="166" fontId="6" fillId="9" borderId="1" xfId="0" applyNumberFormat="1" applyFont="1" applyFill="1" applyBorder="1" applyAlignment="1" applyProtection="1">
      <alignment shrinkToFit="1"/>
    </xf>
    <xf numFmtId="0" fontId="15" fillId="0" borderId="19" xfId="0" applyFont="1" applyBorder="1" applyAlignment="1" applyProtection="1">
      <alignment horizontal="center"/>
    </xf>
    <xf numFmtId="9" fontId="15" fillId="0" borderId="10" xfId="2" applyFont="1" applyBorder="1" applyProtection="1"/>
    <xf numFmtId="0" fontId="15" fillId="0" borderId="35" xfId="0" applyFont="1" applyBorder="1" applyProtection="1"/>
    <xf numFmtId="0" fontId="15" fillId="0" borderId="4" xfId="0" applyFont="1" applyBorder="1" applyProtection="1"/>
    <xf numFmtId="0" fontId="15" fillId="0" borderId="31" xfId="0" applyFont="1" applyBorder="1" applyProtection="1"/>
    <xf numFmtId="9" fontId="15" fillId="0" borderId="33" xfId="2" applyFont="1" applyBorder="1" applyProtection="1"/>
    <xf numFmtId="0" fontId="15" fillId="0" borderId="10" xfId="0" applyFont="1" applyBorder="1" applyProtection="1"/>
    <xf numFmtId="0" fontId="15" fillId="0" borderId="0" xfId="0" applyFont="1" applyBorder="1" applyProtection="1"/>
    <xf numFmtId="0" fontId="15" fillId="0" borderId="0" xfId="0" applyFont="1" applyProtection="1"/>
    <xf numFmtId="0" fontId="15" fillId="0" borderId="0" xfId="0" applyFont="1" applyProtection="1">
      <protection locked="0"/>
    </xf>
    <xf numFmtId="44" fontId="15" fillId="0" borderId="0" xfId="1" applyFont="1" applyAlignment="1" applyProtection="1">
      <alignment shrinkToFit="1"/>
    </xf>
    <xf numFmtId="0" fontId="0" fillId="9" borderId="22" xfId="0" applyFill="1" applyBorder="1" applyProtection="1"/>
    <xf numFmtId="164" fontId="2" fillId="9" borderId="36" xfId="0" applyNumberFormat="1" applyFont="1" applyFill="1" applyBorder="1" applyProtection="1"/>
    <xf numFmtId="0" fontId="0" fillId="9" borderId="18" xfId="0" applyFill="1" applyBorder="1" applyProtection="1"/>
    <xf numFmtId="164" fontId="0" fillId="9" borderId="24" xfId="0" applyNumberFormat="1" applyFill="1" applyBorder="1" applyProtection="1"/>
    <xf numFmtId="164" fontId="6" fillId="8" borderId="6" xfId="0" applyNumberFormat="1" applyFont="1" applyFill="1" applyBorder="1" applyProtection="1"/>
    <xf numFmtId="164" fontId="5" fillId="8" borderId="1" xfId="0" applyNumberFormat="1" applyFont="1" applyFill="1" applyBorder="1" applyAlignment="1" applyProtection="1">
      <alignment horizontal="center"/>
    </xf>
    <xf numFmtId="166" fontId="6" fillId="8" borderId="1" xfId="0" applyNumberFormat="1" applyFont="1" applyFill="1" applyBorder="1" applyProtection="1"/>
    <xf numFmtId="164" fontId="6" fillId="8" borderId="0" xfId="0" applyNumberFormat="1" applyFont="1" applyFill="1" applyBorder="1" applyProtection="1"/>
    <xf numFmtId="164" fontId="5" fillId="8" borderId="11" xfId="0" applyNumberFormat="1" applyFont="1" applyFill="1" applyBorder="1" applyAlignment="1" applyProtection="1">
      <alignment horizontal="center" shrinkToFit="1"/>
    </xf>
    <xf numFmtId="166" fontId="6" fillId="8" borderId="11" xfId="0" applyNumberFormat="1" applyFont="1" applyFill="1" applyBorder="1" applyAlignment="1" applyProtection="1">
      <alignment shrinkToFit="1"/>
    </xf>
    <xf numFmtId="164" fontId="5" fillId="8" borderId="1" xfId="0" applyNumberFormat="1" applyFont="1" applyFill="1" applyBorder="1" applyAlignment="1" applyProtection="1">
      <alignment horizontal="center" shrinkToFit="1"/>
    </xf>
    <xf numFmtId="166" fontId="6" fillId="8" borderId="1" xfId="0" applyNumberFormat="1" applyFont="1" applyFill="1" applyBorder="1" applyAlignment="1" applyProtection="1">
      <alignment shrinkToFit="1"/>
    </xf>
    <xf numFmtId="164" fontId="5" fillId="9" borderId="32" xfId="0" applyNumberFormat="1" applyFont="1" applyFill="1" applyBorder="1" applyProtection="1"/>
    <xf numFmtId="164" fontId="5" fillId="9" borderId="37" xfId="0" applyNumberFormat="1" applyFont="1" applyFill="1" applyBorder="1" applyProtection="1"/>
    <xf numFmtId="164" fontId="6" fillId="9" borderId="37" xfId="0" applyNumberFormat="1" applyFont="1" applyFill="1" applyBorder="1" applyAlignment="1" applyProtection="1">
      <alignment shrinkToFit="1"/>
    </xf>
    <xf numFmtId="166" fontId="6" fillId="9" borderId="33" xfId="0" applyNumberFormat="1" applyFont="1" applyFill="1" applyBorder="1" applyAlignment="1" applyProtection="1">
      <alignment shrinkToFit="1"/>
    </xf>
    <xf numFmtId="164" fontId="5" fillId="9" borderId="0" xfId="0" applyNumberFormat="1" applyFont="1" applyFill="1" applyBorder="1" applyProtection="1"/>
    <xf numFmtId="164" fontId="6" fillId="9" borderId="0" xfId="0" applyNumberFormat="1" applyFont="1" applyFill="1" applyBorder="1" applyProtection="1"/>
    <xf numFmtId="166" fontId="6" fillId="9" borderId="4" xfId="0" applyNumberFormat="1" applyFont="1" applyFill="1" applyBorder="1" applyProtection="1"/>
    <xf numFmtId="164" fontId="6" fillId="9" borderId="37" xfId="0" applyNumberFormat="1" applyFont="1" applyFill="1" applyBorder="1" applyProtection="1"/>
    <xf numFmtId="164" fontId="6" fillId="9" borderId="33" xfId="0" applyNumberFormat="1" applyFont="1" applyFill="1" applyBorder="1" applyProtection="1"/>
    <xf numFmtId="164" fontId="6" fillId="10" borderId="1" xfId="0" applyNumberFormat="1" applyFont="1" applyFill="1" applyBorder="1" applyProtection="1"/>
    <xf numFmtId="164" fontId="6" fillId="10" borderId="16" xfId="0" applyNumberFormat="1" applyFont="1" applyFill="1" applyBorder="1" applyProtection="1"/>
    <xf numFmtId="164" fontId="6" fillId="10" borderId="1" xfId="0" applyNumberFormat="1" applyFont="1" applyFill="1" applyBorder="1" applyProtection="1">
      <protection locked="0"/>
    </xf>
    <xf numFmtId="164" fontId="6" fillId="10" borderId="11" xfId="0" applyNumberFormat="1" applyFont="1" applyFill="1" applyBorder="1" applyProtection="1"/>
    <xf numFmtId="164" fontId="6" fillId="10" borderId="38" xfId="0" applyNumberFormat="1" applyFont="1" applyFill="1" applyBorder="1" applyProtection="1"/>
    <xf numFmtId="0" fontId="0" fillId="10" borderId="37" xfId="0" applyFill="1" applyBorder="1" applyProtection="1"/>
    <xf numFmtId="164" fontId="0" fillId="10" borderId="33" xfId="0" applyNumberFormat="1" applyFill="1" applyBorder="1" applyProtection="1"/>
    <xf numFmtId="0" fontId="0" fillId="10" borderId="32" xfId="0" applyFill="1" applyBorder="1" applyProtection="1"/>
    <xf numFmtId="0" fontId="3" fillId="10" borderId="37" xfId="0" applyFont="1" applyFill="1" applyBorder="1" applyAlignment="1" applyProtection="1"/>
    <xf numFmtId="0" fontId="2" fillId="10" borderId="37" xfId="0" applyFont="1" applyFill="1" applyBorder="1" applyAlignment="1" applyProtection="1"/>
    <xf numFmtId="165" fontId="6" fillId="10" borderId="7" xfId="0" applyNumberFormat="1" applyFont="1" applyFill="1" applyBorder="1" applyProtection="1"/>
    <xf numFmtId="164" fontId="6" fillId="10" borderId="7" xfId="0" applyNumberFormat="1" applyFont="1" applyFill="1" applyBorder="1" applyProtection="1"/>
    <xf numFmtId="164" fontId="6" fillId="10" borderId="1" xfId="0" applyNumberFormat="1" applyFont="1" applyFill="1" applyBorder="1" applyAlignment="1" applyProtection="1">
      <alignment shrinkToFit="1"/>
    </xf>
    <xf numFmtId="166" fontId="6" fillId="10" borderId="1" xfId="0" applyNumberFormat="1" applyFont="1" applyFill="1" applyBorder="1" applyAlignment="1" applyProtection="1">
      <alignment shrinkToFit="1"/>
    </xf>
    <xf numFmtId="164" fontId="6" fillId="10" borderId="6" xfId="0" applyNumberFormat="1" applyFont="1" applyFill="1" applyBorder="1" applyProtection="1"/>
    <xf numFmtId="164" fontId="6" fillId="10" borderId="32" xfId="0" applyNumberFormat="1" applyFont="1" applyFill="1" applyBorder="1" applyAlignment="1" applyProtection="1">
      <alignment shrinkToFit="1"/>
    </xf>
    <xf numFmtId="164" fontId="5" fillId="10" borderId="1" xfId="0" applyNumberFormat="1" applyFont="1" applyFill="1" applyBorder="1" applyProtection="1"/>
    <xf numFmtId="164" fontId="6" fillId="10" borderId="32" xfId="0" applyNumberFormat="1" applyFont="1" applyFill="1" applyBorder="1" applyProtection="1"/>
    <xf numFmtId="164" fontId="5" fillId="10" borderId="6" xfId="0" applyNumberFormat="1" applyFont="1" applyFill="1" applyBorder="1" applyProtection="1"/>
    <xf numFmtId="0" fontId="22" fillId="0" borderId="0" xfId="0" applyFont="1" applyAlignment="1" applyProtection="1">
      <alignment horizontal="centerContinuous" vertical="center"/>
      <protection locked="0"/>
    </xf>
    <xf numFmtId="0" fontId="0" fillId="0" borderId="0" xfId="0" applyProtection="1"/>
    <xf numFmtId="0" fontId="2" fillId="0" borderId="0" xfId="0" applyFont="1" applyAlignment="1" applyProtection="1">
      <alignment horizontal="center" vertical="center"/>
    </xf>
    <xf numFmtId="0" fontId="2" fillId="0" borderId="0" xfId="0" applyFont="1" applyAlignment="1" applyProtection="1">
      <alignment horizontal="center"/>
    </xf>
    <xf numFmtId="0" fontId="15" fillId="0" borderId="0" xfId="0" applyFont="1" applyAlignment="1" applyProtection="1">
      <alignment shrinkToFit="1"/>
    </xf>
    <xf numFmtId="0" fontId="0" fillId="0" borderId="1" xfId="0" applyBorder="1" applyAlignment="1" applyProtection="1">
      <alignment horizontal="center"/>
    </xf>
    <xf numFmtId="0" fontId="1" fillId="0" borderId="0" xfId="0" applyFont="1" applyAlignment="1" applyProtection="1">
      <alignment horizontal="right"/>
    </xf>
    <xf numFmtId="6" fontId="0" fillId="0" borderId="1" xfId="0" applyNumberFormat="1" applyBorder="1" applyAlignment="1" applyProtection="1">
      <alignment horizontal="center"/>
    </xf>
    <xf numFmtId="0" fontId="1" fillId="0" borderId="0" xfId="0" applyFont="1" applyAlignment="1" applyProtection="1">
      <alignment horizontal="right" wrapText="1"/>
    </xf>
    <xf numFmtId="0" fontId="0" fillId="0" borderId="0" xfId="0" applyBorder="1" applyAlignment="1" applyProtection="1">
      <alignment horizontal="center"/>
    </xf>
    <xf numFmtId="38" fontId="23" fillId="11" borderId="1" xfId="0" applyNumberFormat="1" applyFont="1" applyFill="1" applyBorder="1" applyAlignment="1" applyProtection="1">
      <alignment horizontal="center"/>
      <protection locked="0"/>
    </xf>
    <xf numFmtId="0" fontId="0" fillId="0" borderId="0" xfId="0" applyBorder="1" applyAlignment="1" applyProtection="1">
      <alignment horizontal="center"/>
      <protection locked="0"/>
    </xf>
    <xf numFmtId="0" fontId="1" fillId="0" borderId="11" xfId="0" applyFont="1" applyBorder="1" applyAlignment="1" applyProtection="1">
      <alignment wrapText="1"/>
    </xf>
    <xf numFmtId="0" fontId="0" fillId="0" borderId="0" xfId="0" applyAlignment="1" applyProtection="1">
      <alignment wrapText="1"/>
    </xf>
    <xf numFmtId="6" fontId="0" fillId="4" borderId="1" xfId="0" applyNumberFormat="1" applyFill="1" applyBorder="1" applyProtection="1"/>
    <xf numFmtId="0" fontId="0" fillId="0" borderId="0" xfId="0" applyAlignment="1" applyProtection="1">
      <alignment horizontal="center"/>
      <protection locked="0"/>
    </xf>
    <xf numFmtId="0" fontId="0" fillId="3" borderId="29" xfId="0" applyFill="1" applyBorder="1" applyProtection="1"/>
    <xf numFmtId="0" fontId="0" fillId="0" borderId="0" xfId="0" applyAlignment="1" applyProtection="1"/>
    <xf numFmtId="6" fontId="0" fillId="3" borderId="1" xfId="0" applyNumberFormat="1" applyFill="1" applyBorder="1" applyProtection="1"/>
    <xf numFmtId="0" fontId="1" fillId="0" borderId="29" xfId="0" applyFont="1" applyBorder="1" applyAlignment="1" applyProtection="1">
      <alignment wrapText="1"/>
    </xf>
    <xf numFmtId="6" fontId="0" fillId="0" borderId="1" xfId="0" applyNumberFormat="1" applyBorder="1" applyProtection="1"/>
    <xf numFmtId="0" fontId="1" fillId="0" borderId="29" xfId="0" applyFont="1" applyBorder="1" applyProtection="1"/>
    <xf numFmtId="0" fontId="2" fillId="0" borderId="29" xfId="0" applyFont="1" applyBorder="1" applyAlignment="1" applyProtection="1">
      <alignment wrapText="1"/>
    </xf>
    <xf numFmtId="6" fontId="2" fillId="5" borderId="1" xfId="0" applyNumberFormat="1" applyFont="1" applyFill="1" applyBorder="1" applyProtection="1"/>
    <xf numFmtId="0" fontId="0" fillId="3" borderId="1" xfId="0" applyFill="1" applyBorder="1" applyProtection="1"/>
    <xf numFmtId="0" fontId="0" fillId="7" borderId="0" xfId="0" applyFill="1" applyBorder="1" applyProtection="1"/>
    <xf numFmtId="0" fontId="0" fillId="7" borderId="0" xfId="0" applyFill="1" applyAlignment="1" applyProtection="1"/>
    <xf numFmtId="6" fontId="1" fillId="12" borderId="1" xfId="0" applyNumberFormat="1" applyFont="1" applyFill="1" applyBorder="1" applyProtection="1"/>
    <xf numFmtId="6" fontId="0" fillId="12" borderId="39" xfId="0" applyNumberFormat="1" applyFill="1" applyBorder="1" applyProtection="1"/>
    <xf numFmtId="6" fontId="0" fillId="12" borderId="1" xfId="0" applyNumberFormat="1" applyFill="1" applyBorder="1" applyProtection="1"/>
    <xf numFmtId="6" fontId="0" fillId="0" borderId="1" xfId="0" applyNumberFormat="1" applyFill="1" applyBorder="1" applyProtection="1"/>
    <xf numFmtId="0" fontId="1" fillId="7" borderId="29" xfId="0" applyFont="1" applyFill="1" applyBorder="1" applyAlignment="1" applyProtection="1">
      <alignment wrapText="1"/>
    </xf>
    <xf numFmtId="164" fontId="0" fillId="7" borderId="1" xfId="0" applyNumberFormat="1" applyFill="1" applyBorder="1" applyProtection="1"/>
    <xf numFmtId="0" fontId="2" fillId="4" borderId="1" xfId="0" applyFont="1" applyFill="1" applyBorder="1" applyAlignment="1" applyProtection="1">
      <alignment wrapText="1"/>
    </xf>
    <xf numFmtId="0" fontId="18" fillId="0" borderId="0" xfId="0" applyFont="1" applyFill="1" applyBorder="1" applyAlignment="1" applyProtection="1">
      <alignment horizontal="left" vertical="top" wrapText="1"/>
    </xf>
    <xf numFmtId="0" fontId="0" fillId="0" borderId="0" xfId="0"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7" borderId="1" xfId="0" applyFont="1" applyFill="1" applyBorder="1" applyAlignment="1" applyProtection="1">
      <alignment wrapText="1"/>
    </xf>
    <xf numFmtId="0" fontId="2" fillId="7" borderId="1" xfId="0" applyFont="1" applyFill="1" applyBorder="1" applyAlignment="1" applyProtection="1">
      <alignment wrapText="1"/>
    </xf>
    <xf numFmtId="0" fontId="2" fillId="0" borderId="0" xfId="0" applyFont="1" applyProtection="1">
      <protection locked="0"/>
    </xf>
    <xf numFmtId="164" fontId="2" fillId="7" borderId="1" xfId="0" applyNumberFormat="1" applyFont="1" applyFill="1" applyBorder="1" applyProtection="1"/>
    <xf numFmtId="10" fontId="6" fillId="0" borderId="1" xfId="0" applyNumberFormat="1" applyFont="1" applyBorder="1" applyAlignment="1" applyProtection="1">
      <alignment shrinkToFit="1"/>
      <protection locked="0"/>
    </xf>
    <xf numFmtId="10" fontId="6" fillId="0" borderId="7" xfId="0" applyNumberFormat="1" applyFont="1" applyBorder="1" applyAlignment="1" applyProtection="1">
      <alignment shrinkToFit="1"/>
      <protection locked="0"/>
    </xf>
    <xf numFmtId="10" fontId="6" fillId="0" borderId="7" xfId="0" applyNumberFormat="1" applyFont="1" applyBorder="1" applyAlignment="1" applyProtection="1">
      <alignment shrinkToFit="1"/>
    </xf>
    <xf numFmtId="164" fontId="7" fillId="0" borderId="14" xfId="0" applyNumberFormat="1" applyFont="1" applyBorder="1" applyAlignment="1" applyProtection="1">
      <alignment horizontal="left"/>
    </xf>
    <xf numFmtId="164" fontId="7" fillId="0" borderId="0" xfId="0" applyNumberFormat="1" applyFont="1" applyBorder="1" applyAlignment="1" applyProtection="1">
      <alignment horizontal="left"/>
    </xf>
    <xf numFmtId="164" fontId="5" fillId="7" borderId="13" xfId="0" applyNumberFormat="1" applyFont="1" applyFill="1" applyBorder="1" applyAlignment="1" applyProtection="1">
      <alignment horizontal="center" vertical="center" wrapText="1"/>
      <protection locked="0"/>
    </xf>
    <xf numFmtId="164" fontId="5" fillId="7" borderId="42" xfId="0" applyNumberFormat="1" applyFont="1" applyFill="1" applyBorder="1" applyAlignment="1" applyProtection="1">
      <alignment horizontal="center" vertical="center" wrapText="1"/>
    </xf>
    <xf numFmtId="164" fontId="5" fillId="7" borderId="13" xfId="0" applyNumberFormat="1" applyFont="1" applyFill="1" applyBorder="1" applyAlignment="1" applyProtection="1">
      <alignment horizontal="center" vertical="center" wrapText="1"/>
    </xf>
    <xf numFmtId="0" fontId="0" fillId="0" borderId="0" xfId="0" applyBorder="1" applyAlignment="1" applyProtection="1">
      <alignment horizontal="left"/>
      <protection locked="0"/>
    </xf>
    <xf numFmtId="0" fontId="4" fillId="0" borderId="0" xfId="0" applyFont="1" applyBorder="1" applyAlignment="1" applyProtection="1">
      <alignment horizontal="left"/>
    </xf>
    <xf numFmtId="9" fontId="0" fillId="0" borderId="0" xfId="0" applyNumberFormat="1" applyBorder="1" applyAlignment="1" applyProtection="1">
      <alignment horizontal="center"/>
      <protection locked="0"/>
    </xf>
    <xf numFmtId="0" fontId="4" fillId="10" borderId="37" xfId="0" applyFont="1" applyFill="1" applyBorder="1" applyAlignment="1" applyProtection="1">
      <alignment horizontal="left"/>
    </xf>
    <xf numFmtId="0" fontId="21" fillId="6" borderId="23" xfId="0" applyFont="1" applyFill="1" applyBorder="1" applyAlignment="1" applyProtection="1">
      <alignment horizontal="center"/>
    </xf>
    <xf numFmtId="0" fontId="21" fillId="6" borderId="18" xfId="0" applyFont="1" applyFill="1" applyBorder="1" applyAlignment="1" applyProtection="1">
      <alignment horizontal="center"/>
    </xf>
    <xf numFmtId="0" fontId="21" fillId="6" borderId="24" xfId="0" applyFont="1" applyFill="1" applyBorder="1" applyAlignment="1" applyProtection="1">
      <alignment horizontal="center"/>
    </xf>
    <xf numFmtId="0" fontId="0" fillId="0" borderId="2" xfId="0" applyBorder="1" applyAlignment="1" applyProtection="1">
      <alignment horizontal="left"/>
      <protection locked="0"/>
    </xf>
    <xf numFmtId="0" fontId="2" fillId="9" borderId="23" xfId="0" applyFont="1" applyFill="1" applyBorder="1" applyAlignment="1" applyProtection="1">
      <alignment horizontal="right"/>
    </xf>
    <xf numFmtId="0" fontId="2" fillId="9" borderId="18" xfId="0" applyFont="1" applyFill="1" applyBorder="1" applyAlignment="1" applyProtection="1">
      <alignment horizontal="right"/>
    </xf>
    <xf numFmtId="0" fontId="21" fillId="6" borderId="46" xfId="0" applyFont="1" applyFill="1" applyBorder="1" applyAlignment="1" applyProtection="1">
      <alignment horizontal="right"/>
    </xf>
    <xf numFmtId="0" fontId="21" fillId="6" borderId="27" xfId="0" applyFont="1" applyFill="1" applyBorder="1" applyAlignment="1" applyProtection="1">
      <alignment horizontal="right"/>
    </xf>
    <xf numFmtId="0" fontId="2" fillId="9" borderId="26" xfId="0" applyFont="1" applyFill="1" applyBorder="1" applyAlignment="1" applyProtection="1">
      <alignment horizontal="right"/>
    </xf>
    <xf numFmtId="0" fontId="2" fillId="9" borderId="22"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0" fontId="6" fillId="10" borderId="10" xfId="0" applyFont="1" applyFill="1" applyBorder="1" applyAlignment="1" applyProtection="1">
      <alignment horizontal="right"/>
    </xf>
    <xf numFmtId="0" fontId="8" fillId="0" borderId="37" xfId="0" applyFont="1" applyBorder="1" applyAlignment="1" applyProtection="1">
      <alignment horizontal="center"/>
    </xf>
    <xf numFmtId="0" fontId="8" fillId="0" borderId="33" xfId="0" applyFont="1" applyBorder="1" applyAlignment="1" applyProtection="1">
      <alignment horizontal="center"/>
    </xf>
    <xf numFmtId="0" fontId="6" fillId="0" borderId="30" xfId="0" applyFont="1" applyBorder="1" applyAlignment="1" applyProtection="1">
      <alignment horizontal="right"/>
    </xf>
    <xf numFmtId="0" fontId="6" fillId="0" borderId="13" xfId="0" applyFont="1" applyBorder="1" applyAlignment="1" applyProtection="1">
      <alignment horizontal="right"/>
    </xf>
    <xf numFmtId="0" fontId="6" fillId="0" borderId="31" xfId="0" applyFont="1" applyBorder="1" applyAlignment="1" applyProtection="1">
      <alignment horizontal="right"/>
    </xf>
    <xf numFmtId="0" fontId="6" fillId="0" borderId="6" xfId="0" applyFont="1" applyBorder="1" applyAlignment="1" applyProtection="1">
      <alignment horizontal="right"/>
    </xf>
    <xf numFmtId="0" fontId="6" fillId="0" borderId="0" xfId="0" applyFont="1" applyBorder="1" applyAlignment="1" applyProtection="1">
      <alignment horizontal="right"/>
    </xf>
    <xf numFmtId="0" fontId="12" fillId="0" borderId="0" xfId="0" applyFont="1" applyAlignment="1" applyProtection="1">
      <alignment horizontal="center"/>
    </xf>
    <xf numFmtId="49" fontId="6" fillId="0" borderId="6" xfId="0" applyNumberFormat="1" applyFont="1" applyBorder="1" applyAlignment="1" applyProtection="1">
      <alignment vertical="top" wrapText="1"/>
      <protection locked="0"/>
    </xf>
    <xf numFmtId="49" fontId="6" fillId="0" borderId="0"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8" xfId="0" applyNumberFormat="1" applyFont="1" applyBorder="1" applyAlignment="1" applyProtection="1">
      <alignment vertical="top" wrapText="1"/>
      <protection locked="0"/>
    </xf>
    <xf numFmtId="49" fontId="6" fillId="0" borderId="9" xfId="0" applyNumberFormat="1" applyFont="1" applyBorder="1" applyAlignment="1" applyProtection="1">
      <alignment vertical="top" wrapText="1"/>
      <protection locked="0"/>
    </xf>
    <xf numFmtId="49" fontId="6" fillId="0" borderId="10" xfId="0" applyNumberFormat="1" applyFont="1" applyBorder="1" applyAlignment="1" applyProtection="1">
      <alignment vertical="top" wrapText="1"/>
      <protection locked="0"/>
    </xf>
    <xf numFmtId="49" fontId="6" fillId="0" borderId="6" xfId="0" applyNumberFormat="1" applyFont="1" applyBorder="1" applyAlignment="1" applyProtection="1">
      <alignment horizontal="left" vertical="top" wrapText="1"/>
      <protection locked="0"/>
    </xf>
    <xf numFmtId="49" fontId="6" fillId="0" borderId="0" xfId="0" applyNumberFormat="1" applyFont="1" applyBorder="1" applyAlignment="1" applyProtection="1">
      <alignment horizontal="left" vertical="top" wrapText="1"/>
      <protection locked="0"/>
    </xf>
    <xf numFmtId="49" fontId="6" fillId="0" borderId="4" xfId="0" applyNumberFormat="1" applyFont="1" applyBorder="1" applyAlignment="1" applyProtection="1">
      <alignment horizontal="left" vertical="top" wrapText="1"/>
      <protection locked="0"/>
    </xf>
    <xf numFmtId="49" fontId="6" fillId="0" borderId="8" xfId="0" applyNumberFormat="1" applyFont="1" applyBorder="1" applyAlignment="1" applyProtection="1">
      <alignment horizontal="left" vertical="top" wrapText="1"/>
      <protection locked="0"/>
    </xf>
    <xf numFmtId="49" fontId="6" fillId="0" borderId="9"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164" fontId="25" fillId="6" borderId="14" xfId="0" applyNumberFormat="1" applyFont="1" applyFill="1" applyBorder="1" applyAlignment="1" applyProtection="1">
      <alignment horizontal="centerContinuous"/>
    </xf>
    <xf numFmtId="164" fontId="25" fillId="6" borderId="0" xfId="0" applyNumberFormat="1" applyFont="1" applyFill="1" applyBorder="1" applyAlignment="1" applyProtection="1">
      <alignment horizontal="centerContinuous"/>
    </xf>
    <xf numFmtId="164" fontId="25" fillId="6" borderId="15" xfId="0" applyNumberFormat="1" applyFont="1" applyFill="1" applyBorder="1" applyAlignment="1" applyProtection="1">
      <alignment horizontal="centerContinuous"/>
    </xf>
    <xf numFmtId="164" fontId="6" fillId="0" borderId="0" xfId="0" applyNumberFormat="1" applyFont="1" applyBorder="1" applyAlignment="1" applyProtection="1">
      <alignment horizontal="centerContinuous" vertical="center"/>
      <protection locked="0"/>
    </xf>
    <xf numFmtId="164" fontId="6" fillId="0" borderId="15" xfId="0" applyNumberFormat="1" applyFont="1" applyBorder="1" applyAlignment="1" applyProtection="1">
      <alignment horizontal="centerContinuous" vertical="center"/>
      <protection locked="0"/>
    </xf>
    <xf numFmtId="164" fontId="7" fillId="0" borderId="0" xfId="0" applyNumberFormat="1" applyFont="1" applyAlignment="1" applyProtection="1">
      <alignment horizontal="centerContinuous" wrapText="1"/>
    </xf>
    <xf numFmtId="0" fontId="9" fillId="0" borderId="43" xfId="0" applyFont="1" applyBorder="1" applyAlignment="1" applyProtection="1">
      <alignment horizontal="centerContinuous" vertical="center"/>
    </xf>
    <xf numFmtId="0" fontId="9" fillId="0" borderId="44" xfId="0" applyFont="1" applyBorder="1" applyAlignment="1" applyProtection="1">
      <alignment horizontal="centerContinuous" vertical="center"/>
    </xf>
    <xf numFmtId="0" fontId="9" fillId="0" borderId="45" xfId="0" applyFont="1" applyBorder="1" applyAlignment="1" applyProtection="1">
      <alignment horizontal="centerContinuous" vertical="center"/>
    </xf>
    <xf numFmtId="0" fontId="21" fillId="6" borderId="23" xfId="0" applyFont="1" applyFill="1" applyBorder="1" applyAlignment="1" applyProtection="1">
      <alignment horizontal="centerContinuous"/>
    </xf>
    <xf numFmtId="0" fontId="21" fillId="6" borderId="18" xfId="0" applyFont="1" applyFill="1" applyBorder="1" applyAlignment="1" applyProtection="1">
      <alignment horizontal="centerContinuous"/>
    </xf>
    <xf numFmtId="0" fontId="21" fillId="6" borderId="24" xfId="0" applyFont="1" applyFill="1" applyBorder="1" applyAlignment="1" applyProtection="1">
      <alignment horizontal="centerContinuous"/>
    </xf>
    <xf numFmtId="0" fontId="8" fillId="0" borderId="30" xfId="0" applyFont="1" applyBorder="1" applyAlignment="1" applyProtection="1">
      <alignment horizontal="left"/>
    </xf>
    <xf numFmtId="0" fontId="8" fillId="0" borderId="13" xfId="0" applyFont="1" applyBorder="1" applyAlignment="1" applyProtection="1">
      <alignment horizontal="left"/>
    </xf>
    <xf numFmtId="0" fontId="8" fillId="0" borderId="31" xfId="0" applyFont="1" applyBorder="1" applyAlignment="1" applyProtection="1">
      <alignment horizontal="left"/>
    </xf>
    <xf numFmtId="0" fontId="8" fillId="0" borderId="32" xfId="0" applyFont="1" applyBorder="1" applyAlignment="1" applyProtection="1">
      <alignment horizontal="left"/>
    </xf>
    <xf numFmtId="0" fontId="26" fillId="0" borderId="0" xfId="0" applyFont="1" applyAlignment="1" applyProtection="1">
      <alignment horizontal="left"/>
    </xf>
    <xf numFmtId="164" fontId="10" fillId="0" borderId="30" xfId="0" applyNumberFormat="1" applyFont="1" applyBorder="1" applyAlignment="1" applyProtection="1">
      <alignment horizontal="centerContinuous"/>
    </xf>
    <xf numFmtId="164" fontId="10" fillId="0" borderId="13" xfId="0" applyNumberFormat="1" applyFont="1" applyBorder="1" applyAlignment="1" applyProtection="1">
      <alignment horizontal="centerContinuous"/>
    </xf>
    <xf numFmtId="164" fontId="10" fillId="0" borderId="31" xfId="0" applyNumberFormat="1" applyFont="1" applyBorder="1" applyAlignment="1" applyProtection="1">
      <alignment horizontal="centerContinuous"/>
    </xf>
    <xf numFmtId="164" fontId="10" fillId="7" borderId="40" xfId="0" applyNumberFormat="1" applyFont="1" applyFill="1" applyBorder="1" applyAlignment="1" applyProtection="1">
      <alignment horizontal="centerContinuous"/>
    </xf>
    <xf numFmtId="164" fontId="10" fillId="7" borderId="2" xfId="0" applyNumberFormat="1" applyFont="1" applyFill="1" applyBorder="1" applyAlignment="1" applyProtection="1">
      <alignment horizontal="centerContinuous"/>
    </xf>
    <xf numFmtId="164" fontId="10" fillId="7" borderId="41" xfId="0" applyNumberFormat="1" applyFont="1" applyFill="1" applyBorder="1" applyAlignment="1" applyProtection="1">
      <alignment horizontal="centerContinuous"/>
    </xf>
    <xf numFmtId="0" fontId="11" fillId="7" borderId="40" xfId="0" applyFont="1" applyFill="1" applyBorder="1" applyAlignment="1" applyProtection="1">
      <alignment horizontal="centerContinuous"/>
    </xf>
    <xf numFmtId="0" fontId="11" fillId="7" borderId="2" xfId="0" applyFont="1" applyFill="1" applyBorder="1" applyAlignment="1" applyProtection="1">
      <alignment horizontal="centerContinuous"/>
    </xf>
    <xf numFmtId="0" fontId="11" fillId="7" borderId="41" xfId="0" applyFont="1" applyFill="1" applyBorder="1" applyAlignment="1" applyProtection="1">
      <alignment horizontal="centerContinuous"/>
    </xf>
    <xf numFmtId="164" fontId="24" fillId="6" borderId="6" xfId="0" applyNumberFormat="1" applyFont="1" applyFill="1" applyBorder="1" applyAlignment="1" applyProtection="1">
      <alignment horizontal="centerContinuous" vertical="center" wrapText="1"/>
    </xf>
    <xf numFmtId="164" fontId="24" fillId="6" borderId="0" xfId="0" applyNumberFormat="1" applyFont="1" applyFill="1" applyBorder="1" applyAlignment="1" applyProtection="1">
      <alignment horizontal="centerContinuous" vertical="center" wrapText="1"/>
    </xf>
    <xf numFmtId="164" fontId="24" fillId="6" borderId="4" xfId="0" applyNumberFormat="1" applyFont="1" applyFill="1" applyBorder="1" applyAlignment="1" applyProtection="1">
      <alignment horizontal="centerContinuous" vertical="center" wrapText="1"/>
    </xf>
    <xf numFmtId="164" fontId="10" fillId="7" borderId="30" xfId="0" applyNumberFormat="1" applyFont="1" applyFill="1" applyBorder="1" applyAlignment="1" applyProtection="1">
      <alignment horizontal="centerContinuous" vertical="center" wrapText="1"/>
    </xf>
    <xf numFmtId="164" fontId="10" fillId="7" borderId="13" xfId="0" applyNumberFormat="1" applyFont="1" applyFill="1" applyBorder="1" applyAlignment="1" applyProtection="1">
      <alignment horizontal="centerContinuous" vertical="center" wrapText="1"/>
    </xf>
    <xf numFmtId="164" fontId="10" fillId="7" borderId="31" xfId="0" applyNumberFormat="1" applyFont="1" applyFill="1" applyBorder="1" applyAlignment="1" applyProtection="1">
      <alignment horizontal="centerContinuous" vertical="center" wrapText="1"/>
    </xf>
    <xf numFmtId="6" fontId="17" fillId="4" borderId="32" xfId="0" applyNumberFormat="1" applyFont="1" applyFill="1" applyBorder="1" applyAlignment="1" applyProtection="1">
      <alignment horizontal="centerContinuous"/>
    </xf>
    <xf numFmtId="0" fontId="17" fillId="12" borderId="33" xfId="0" applyFont="1" applyFill="1" applyBorder="1" applyAlignment="1">
      <alignment horizontal="centerContinuous"/>
    </xf>
    <xf numFmtId="0" fontId="4" fillId="0" borderId="0" xfId="0" applyFont="1" applyAlignment="1">
      <alignment horizontal="centerContinuous" vertical="top" wrapText="1"/>
    </xf>
    <xf numFmtId="0" fontId="4" fillId="0" borderId="0" xfId="0" applyFont="1" applyFill="1" applyBorder="1" applyAlignment="1" applyProtection="1">
      <alignment horizontal="centerContinuous" vertical="top" wrapText="1"/>
    </xf>
    <xf numFmtId="164" fontId="6" fillId="10" borderId="32" xfId="0" applyNumberFormat="1" applyFont="1" applyFill="1" applyBorder="1" applyProtection="1">
      <protection locked="0"/>
    </xf>
    <xf numFmtId="164" fontId="19" fillId="6" borderId="32" xfId="0" applyNumberFormat="1" applyFont="1" applyFill="1" applyBorder="1" applyProtection="1"/>
    <xf numFmtId="164" fontId="6" fillId="0" borderId="32" xfId="0" applyNumberFormat="1" applyFont="1" applyBorder="1" applyProtection="1">
      <protection locked="0"/>
    </xf>
    <xf numFmtId="164" fontId="6" fillId="2" borderId="32" xfId="0" applyNumberFormat="1" applyFont="1" applyFill="1" applyBorder="1" applyProtection="1">
      <protection locked="0"/>
    </xf>
    <xf numFmtId="0" fontId="27" fillId="6" borderId="47" xfId="0" applyFont="1" applyFill="1" applyBorder="1" applyAlignment="1" applyProtection="1">
      <alignment horizontal="centerContinuous" vertical="top"/>
    </xf>
    <xf numFmtId="0" fontId="27" fillId="6" borderId="22" xfId="0" applyFont="1" applyFill="1" applyBorder="1" applyAlignment="1" applyProtection="1">
      <alignment horizontal="centerContinuous" vertical="top"/>
    </xf>
    <xf numFmtId="0" fontId="27" fillId="6" borderId="48" xfId="0" applyFont="1" applyFill="1" applyBorder="1" applyAlignment="1" applyProtection="1">
      <alignment horizontal="centerContinuous" vertical="top"/>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
  <sheetViews>
    <sheetView workbookViewId="0">
      <selection activeCell="C4" sqref="C4"/>
    </sheetView>
  </sheetViews>
  <sheetFormatPr defaultRowHeight="12.75" x14ac:dyDescent="0.2"/>
  <cols>
    <col min="1" max="1" width="100.7109375" customWidth="1"/>
  </cols>
  <sheetData>
    <row r="1" spans="1:1" x14ac:dyDescent="0.2">
      <c r="A1" s="112" t="s">
        <v>143</v>
      </c>
    </row>
    <row r="2" spans="1:1" ht="113.25" customHeight="1" x14ac:dyDescent="0.2">
      <c r="A2" s="111" t="s">
        <v>186</v>
      </c>
    </row>
    <row r="3" spans="1:1" ht="103.5" customHeight="1" x14ac:dyDescent="0.2">
      <c r="A3" s="111" t="s">
        <v>152</v>
      </c>
    </row>
  </sheetData>
  <sheetProtection algorithmName="SHA-512" hashValue="3oYjFIXKRXbQAOrPw0hKbwY6I8zlWyj+RcoF+97gxqSgu7QKDOVIBtD7n5lfNqUt4G5qY2AHo/CX7oeFGN9Ezw==" saltValue="lZef8rv3gU1ITzLrYTQWWg==" spinCount="100000" sheet="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6"/>
  <sheetViews>
    <sheetView zoomScaleNormal="100" zoomScaleSheetLayoutView="75" workbookViewId="0">
      <selection activeCell="R19" sqref="R19"/>
    </sheetView>
  </sheetViews>
  <sheetFormatPr defaultColWidth="9.140625" defaultRowHeight="12.75" x14ac:dyDescent="0.2"/>
  <cols>
    <col min="1" max="1" width="3" style="4" bestFit="1" customWidth="1"/>
    <col min="2" max="2" width="3" style="45" customWidth="1"/>
    <col min="3" max="3" width="33.5703125" style="4" customWidth="1"/>
    <col min="4" max="9" width="14.7109375" style="4" customWidth="1"/>
    <col min="10" max="10" width="15.42578125" style="4" customWidth="1"/>
    <col min="11" max="11" width="9" style="4" hidden="1" customWidth="1"/>
    <col min="12" max="16384" width="9.140625" style="4"/>
  </cols>
  <sheetData>
    <row r="1" spans="1:11" s="9" customFormat="1" ht="15.75" x14ac:dyDescent="0.25">
      <c r="A1" s="277" t="s">
        <v>62</v>
      </c>
      <c r="B1" s="278"/>
      <c r="C1" s="278"/>
      <c r="D1" s="278"/>
      <c r="E1" s="278"/>
      <c r="F1" s="278"/>
      <c r="G1" s="278"/>
      <c r="H1" s="278"/>
      <c r="I1" s="278"/>
      <c r="J1" s="279"/>
    </row>
    <row r="2" spans="1:11" s="41" customFormat="1" x14ac:dyDescent="0.2">
      <c r="A2" s="257" t="s">
        <v>65</v>
      </c>
      <c r="B2" s="258"/>
      <c r="C2" s="258"/>
      <c r="D2" s="258"/>
      <c r="E2" s="258"/>
      <c r="F2" s="258"/>
      <c r="G2" s="258"/>
      <c r="H2" s="258"/>
      <c r="I2" s="258"/>
      <c r="J2" s="259"/>
      <c r="K2" s="40"/>
    </row>
    <row r="3" spans="1:11" x14ac:dyDescent="0.2">
      <c r="A3" s="215" t="s">
        <v>88</v>
      </c>
      <c r="B3" s="216"/>
      <c r="C3" s="260"/>
      <c r="D3" s="260"/>
      <c r="E3" s="260"/>
      <c r="F3" s="260"/>
      <c r="G3" s="260"/>
      <c r="H3" s="260"/>
      <c r="I3" s="260"/>
      <c r="J3" s="261"/>
      <c r="K3" s="42"/>
    </row>
    <row r="4" spans="1:11" s="41" customFormat="1" ht="21" customHeight="1" x14ac:dyDescent="0.2">
      <c r="A4" s="46"/>
      <c r="B4" s="47"/>
      <c r="C4" s="48"/>
      <c r="D4" s="219" t="s">
        <v>35</v>
      </c>
      <c r="E4" s="217" t="s">
        <v>63</v>
      </c>
      <c r="F4" s="217" t="s">
        <v>64</v>
      </c>
      <c r="G4" s="217" t="s">
        <v>192</v>
      </c>
      <c r="H4" s="217" t="s">
        <v>193</v>
      </c>
      <c r="I4" s="217" t="s">
        <v>194</v>
      </c>
      <c r="J4" s="218" t="s">
        <v>36</v>
      </c>
    </row>
    <row r="5" spans="1:11" ht="14.1" customHeight="1" x14ac:dyDescent="0.2">
      <c r="A5" s="49" t="s">
        <v>1</v>
      </c>
      <c r="B5" s="50"/>
      <c r="C5" s="51" t="s">
        <v>37</v>
      </c>
      <c r="D5" s="51"/>
      <c r="E5" s="51"/>
      <c r="F5" s="51"/>
      <c r="G5" s="51"/>
      <c r="H5" s="51"/>
      <c r="I5" s="51"/>
      <c r="J5" s="52"/>
    </row>
    <row r="6" spans="1:11" ht="14.1" customHeight="1" x14ac:dyDescent="0.2">
      <c r="A6" s="53"/>
      <c r="B6" s="54">
        <v>1</v>
      </c>
      <c r="C6" s="151" t="s">
        <v>68</v>
      </c>
      <c r="D6" s="153"/>
      <c r="E6" s="153"/>
      <c r="F6" s="153"/>
      <c r="G6" s="293"/>
      <c r="H6" s="293"/>
      <c r="I6" s="293"/>
      <c r="J6" s="152">
        <f>SUM(D6:F6)</f>
        <v>0</v>
      </c>
    </row>
    <row r="7" spans="1:11" ht="14.1" customHeight="1" x14ac:dyDescent="0.2">
      <c r="A7" s="49" t="s">
        <v>2</v>
      </c>
      <c r="B7" s="50"/>
      <c r="C7" s="56" t="s">
        <v>67</v>
      </c>
      <c r="D7" s="56"/>
      <c r="E7" s="56"/>
      <c r="F7" s="56"/>
      <c r="G7" s="294"/>
      <c r="H7" s="294"/>
      <c r="I7" s="294"/>
      <c r="J7" s="57"/>
    </row>
    <row r="8" spans="1:11" ht="14.1" customHeight="1" x14ac:dyDescent="0.2">
      <c r="A8" s="53"/>
      <c r="B8" s="54">
        <v>1</v>
      </c>
      <c r="C8" s="12" t="s">
        <v>45</v>
      </c>
      <c r="D8" s="2"/>
      <c r="E8" s="2"/>
      <c r="F8" s="2"/>
      <c r="G8" s="295"/>
      <c r="H8" s="295"/>
      <c r="I8" s="295"/>
      <c r="J8" s="58">
        <f>SUM(D8:F8)</f>
        <v>0</v>
      </c>
    </row>
    <row r="9" spans="1:11" ht="14.1" customHeight="1" x14ac:dyDescent="0.2">
      <c r="A9" s="53"/>
      <c r="B9" s="54">
        <v>2</v>
      </c>
      <c r="C9" s="12" t="s">
        <v>85</v>
      </c>
      <c r="D9" s="2"/>
      <c r="E9" s="2"/>
      <c r="F9" s="2"/>
      <c r="G9" s="295"/>
      <c r="H9" s="295"/>
      <c r="I9" s="295"/>
      <c r="J9" s="58">
        <f>SUM(D9:F9)</f>
        <v>0</v>
      </c>
    </row>
    <row r="10" spans="1:11" ht="14.1" customHeight="1" x14ac:dyDescent="0.2">
      <c r="A10" s="53"/>
      <c r="B10" s="54">
        <v>3</v>
      </c>
      <c r="C10" s="12" t="s">
        <v>86</v>
      </c>
      <c r="D10" s="2"/>
      <c r="E10" s="2"/>
      <c r="F10" s="2"/>
      <c r="G10" s="295"/>
      <c r="H10" s="295"/>
      <c r="I10" s="295"/>
      <c r="J10" s="58">
        <f>SUM(D10:F10)</f>
        <v>0</v>
      </c>
    </row>
    <row r="11" spans="1:11" ht="14.1" customHeight="1" x14ac:dyDescent="0.2">
      <c r="A11" s="53"/>
      <c r="B11" s="54">
        <v>4</v>
      </c>
      <c r="C11" s="12" t="s">
        <v>87</v>
      </c>
      <c r="D11" s="2"/>
      <c r="E11" s="2"/>
      <c r="F11" s="2"/>
      <c r="G11" s="295"/>
      <c r="H11" s="295"/>
      <c r="I11" s="295"/>
      <c r="J11" s="58">
        <f>SUM(D11:F11)</f>
        <v>0</v>
      </c>
    </row>
    <row r="12" spans="1:11" ht="14.1" customHeight="1" x14ac:dyDescent="0.2">
      <c r="A12" s="53"/>
      <c r="B12" s="54">
        <v>5</v>
      </c>
      <c r="C12" s="2" t="s">
        <v>78</v>
      </c>
      <c r="D12" s="2"/>
      <c r="E12" s="2"/>
      <c r="F12" s="2"/>
      <c r="G12" s="295"/>
      <c r="H12" s="295"/>
      <c r="I12" s="295"/>
      <c r="J12" s="58">
        <f>SUM(D12:F12)</f>
        <v>0</v>
      </c>
    </row>
    <row r="13" spans="1:11" s="43" customFormat="1" ht="14.1" customHeight="1" x14ac:dyDescent="0.2">
      <c r="A13" s="59"/>
      <c r="B13" s="54">
        <v>6</v>
      </c>
      <c r="C13" s="151" t="s">
        <v>40</v>
      </c>
      <c r="D13" s="151">
        <f>SUM(D8:D12)</f>
        <v>0</v>
      </c>
      <c r="E13" s="151">
        <f>SUM(E8:E12)</f>
        <v>0</v>
      </c>
      <c r="F13" s="151">
        <f>SUM(F8:F12)</f>
        <v>0</v>
      </c>
      <c r="G13" s="151">
        <f t="shared" ref="G13:I13" si="0">SUM(G8:G12)</f>
        <v>0</v>
      </c>
      <c r="H13" s="151">
        <f t="shared" si="0"/>
        <v>0</v>
      </c>
      <c r="I13" s="151">
        <f t="shared" si="0"/>
        <v>0</v>
      </c>
      <c r="J13" s="152">
        <f>SUM(J8:J12)</f>
        <v>0</v>
      </c>
    </row>
    <row r="14" spans="1:11" ht="14.1" customHeight="1" x14ac:dyDescent="0.2">
      <c r="A14" s="49" t="s">
        <v>3</v>
      </c>
      <c r="B14" s="50"/>
      <c r="C14" s="51" t="s">
        <v>69</v>
      </c>
      <c r="D14" s="51"/>
      <c r="E14" s="51"/>
      <c r="F14" s="51"/>
      <c r="G14" s="51"/>
      <c r="H14" s="51"/>
      <c r="I14" s="51"/>
      <c r="J14" s="52"/>
    </row>
    <row r="15" spans="1:11" ht="14.1" customHeight="1" x14ac:dyDescent="0.2">
      <c r="A15" s="53" t="s">
        <v>9</v>
      </c>
      <c r="B15" s="54">
        <v>1</v>
      </c>
      <c r="C15" s="12" t="s">
        <v>66</v>
      </c>
      <c r="D15" s="2"/>
      <c r="E15" s="2"/>
      <c r="F15" s="2"/>
      <c r="G15" s="295"/>
      <c r="H15" s="295"/>
      <c r="I15" s="295"/>
      <c r="J15" s="58">
        <f>SUM(D15:F15)</f>
        <v>0</v>
      </c>
    </row>
    <row r="16" spans="1:11" ht="14.1" customHeight="1" x14ac:dyDescent="0.2">
      <c r="A16" s="53" t="s">
        <v>9</v>
      </c>
      <c r="B16" s="54">
        <v>2</v>
      </c>
      <c r="C16" s="12" t="s">
        <v>83</v>
      </c>
      <c r="D16" s="2"/>
      <c r="E16" s="2"/>
      <c r="F16" s="2"/>
      <c r="G16" s="295"/>
      <c r="H16" s="295"/>
      <c r="I16" s="295"/>
      <c r="J16" s="58">
        <f>SUM(D16:F16)</f>
        <v>0</v>
      </c>
    </row>
    <row r="17" spans="1:10" ht="14.1" customHeight="1" x14ac:dyDescent="0.2">
      <c r="A17" s="53"/>
      <c r="B17" s="54">
        <v>3</v>
      </c>
      <c r="C17" s="2" t="s">
        <v>70</v>
      </c>
      <c r="D17" s="2"/>
      <c r="E17" s="2"/>
      <c r="F17" s="2"/>
      <c r="G17" s="295"/>
      <c r="H17" s="295"/>
      <c r="I17" s="295"/>
      <c r="J17" s="58">
        <f>SUM(D17:F17)</f>
        <v>0</v>
      </c>
    </row>
    <row r="18" spans="1:10" ht="14.1" customHeight="1" x14ac:dyDescent="0.2">
      <c r="A18" s="59"/>
      <c r="B18" s="54">
        <v>4</v>
      </c>
      <c r="C18" s="151" t="s">
        <v>84</v>
      </c>
      <c r="D18" s="151">
        <f>SUM(D15:D17)</f>
        <v>0</v>
      </c>
      <c r="E18" s="151">
        <f>SUM(E15:E17)</f>
        <v>0</v>
      </c>
      <c r="F18" s="151">
        <f>SUM(F15:F17)</f>
        <v>0</v>
      </c>
      <c r="G18" s="151">
        <f t="shared" ref="G18:I18" si="1">SUM(G15:G17)</f>
        <v>0</v>
      </c>
      <c r="H18" s="151">
        <f t="shared" si="1"/>
        <v>0</v>
      </c>
      <c r="I18" s="151">
        <f t="shared" si="1"/>
        <v>0</v>
      </c>
      <c r="J18" s="152">
        <f>SUM(J15:J17)</f>
        <v>0</v>
      </c>
    </row>
    <row r="19" spans="1:10" ht="14.1" customHeight="1" x14ac:dyDescent="0.2">
      <c r="A19" s="49" t="s">
        <v>41</v>
      </c>
      <c r="B19" s="50"/>
      <c r="C19" s="51" t="s">
        <v>39</v>
      </c>
      <c r="D19" s="51"/>
      <c r="E19" s="51"/>
      <c r="F19" s="51"/>
      <c r="G19" s="51"/>
      <c r="H19" s="51"/>
      <c r="I19" s="51"/>
      <c r="J19" s="52"/>
    </row>
    <row r="20" spans="1:10" ht="14.1" customHeight="1" x14ac:dyDescent="0.2">
      <c r="A20" s="53"/>
      <c r="B20" s="54">
        <v>1</v>
      </c>
      <c r="C20" s="12" t="s">
        <v>79</v>
      </c>
      <c r="D20" s="2"/>
      <c r="E20" s="2"/>
      <c r="F20" s="2"/>
      <c r="G20" s="295"/>
      <c r="H20" s="295"/>
      <c r="I20" s="295"/>
      <c r="J20" s="58">
        <f t="shared" ref="J20:J25" si="2">SUM(D20:F20)</f>
        <v>0</v>
      </c>
    </row>
    <row r="21" spans="1:10" ht="14.1" customHeight="1" x14ac:dyDescent="0.2">
      <c r="A21" s="53"/>
      <c r="B21" s="54">
        <v>2</v>
      </c>
      <c r="C21" s="12" t="s">
        <v>80</v>
      </c>
      <c r="D21" s="2"/>
      <c r="E21" s="2"/>
      <c r="F21" s="2"/>
      <c r="G21" s="295"/>
      <c r="H21" s="295"/>
      <c r="I21" s="295"/>
      <c r="J21" s="58">
        <f t="shared" si="2"/>
        <v>0</v>
      </c>
    </row>
    <row r="22" spans="1:10" ht="14.1" customHeight="1" x14ac:dyDescent="0.2">
      <c r="A22" s="53"/>
      <c r="B22" s="54">
        <v>3</v>
      </c>
      <c r="C22" s="2" t="s">
        <v>81</v>
      </c>
      <c r="D22" s="2"/>
      <c r="E22" s="2"/>
      <c r="F22" s="2"/>
      <c r="G22" s="295"/>
      <c r="H22" s="295"/>
      <c r="I22" s="295"/>
      <c r="J22" s="58">
        <f t="shared" si="2"/>
        <v>0</v>
      </c>
    </row>
    <row r="23" spans="1:10" ht="14.1" customHeight="1" x14ac:dyDescent="0.2">
      <c r="A23" s="53"/>
      <c r="B23" s="54">
        <v>4</v>
      </c>
      <c r="C23" s="2" t="s">
        <v>82</v>
      </c>
      <c r="D23" s="2"/>
      <c r="E23" s="2"/>
      <c r="F23" s="2"/>
      <c r="G23" s="295"/>
      <c r="H23" s="295"/>
      <c r="I23" s="295"/>
      <c r="J23" s="58">
        <f t="shared" si="2"/>
        <v>0</v>
      </c>
    </row>
    <row r="24" spans="1:10" ht="14.1" customHeight="1" x14ac:dyDescent="0.2">
      <c r="A24" s="53"/>
      <c r="B24" s="54">
        <v>5</v>
      </c>
      <c r="C24" s="2" t="s">
        <v>78</v>
      </c>
      <c r="D24" s="2"/>
      <c r="E24" s="2"/>
      <c r="F24" s="2"/>
      <c r="G24" s="295"/>
      <c r="H24" s="295"/>
      <c r="I24" s="295"/>
      <c r="J24" s="58">
        <f t="shared" si="2"/>
        <v>0</v>
      </c>
    </row>
    <row r="25" spans="1:10" ht="14.1" customHeight="1" x14ac:dyDescent="0.2">
      <c r="A25" s="53"/>
      <c r="B25" s="54">
        <v>6</v>
      </c>
      <c r="C25" s="2" t="s">
        <v>78</v>
      </c>
      <c r="D25" s="2"/>
      <c r="E25" s="2"/>
      <c r="F25" s="2"/>
      <c r="G25" s="295"/>
      <c r="H25" s="295"/>
      <c r="I25" s="295"/>
      <c r="J25" s="58">
        <f t="shared" si="2"/>
        <v>0</v>
      </c>
    </row>
    <row r="26" spans="1:10" s="43" customFormat="1" ht="14.1" customHeight="1" x14ac:dyDescent="0.2">
      <c r="A26" s="59"/>
      <c r="B26" s="54">
        <v>7</v>
      </c>
      <c r="C26" s="151" t="s">
        <v>40</v>
      </c>
      <c r="D26" s="151">
        <f>SUM(D20:D25)</f>
        <v>0</v>
      </c>
      <c r="E26" s="151">
        <f>SUM(E20:E25)</f>
        <v>0</v>
      </c>
      <c r="F26" s="151">
        <f>SUM(F20:F25)</f>
        <v>0</v>
      </c>
      <c r="G26" s="151">
        <f t="shared" ref="G26:I26" si="3">SUM(G20:G25)</f>
        <v>0</v>
      </c>
      <c r="H26" s="151">
        <f t="shared" si="3"/>
        <v>0</v>
      </c>
      <c r="I26" s="151">
        <f t="shared" si="3"/>
        <v>0</v>
      </c>
      <c r="J26" s="152">
        <f>SUM(J20:J25)</f>
        <v>0</v>
      </c>
    </row>
    <row r="27" spans="1:10" ht="14.1" customHeight="1" x14ac:dyDescent="0.2">
      <c r="A27" s="49" t="s">
        <v>43</v>
      </c>
      <c r="B27" s="50"/>
      <c r="C27" s="51" t="s">
        <v>42</v>
      </c>
      <c r="D27" s="51"/>
      <c r="E27" s="51"/>
      <c r="F27" s="51"/>
      <c r="G27" s="51"/>
      <c r="H27" s="51"/>
      <c r="I27" s="51"/>
      <c r="J27" s="52"/>
    </row>
    <row r="28" spans="1:10" ht="14.1" customHeight="1" x14ac:dyDescent="0.2">
      <c r="A28" s="53"/>
      <c r="B28" s="54">
        <v>1</v>
      </c>
      <c r="C28" s="12" t="s">
        <v>44</v>
      </c>
      <c r="D28" s="2"/>
      <c r="E28" s="2"/>
      <c r="F28" s="2"/>
      <c r="G28" s="295"/>
      <c r="H28" s="295"/>
      <c r="I28" s="295"/>
      <c r="J28" s="58">
        <f t="shared" ref="J28:J33" si="4">SUM(D28:F28)</f>
        <v>0</v>
      </c>
    </row>
    <row r="29" spans="1:10" ht="14.1" customHeight="1" x14ac:dyDescent="0.2">
      <c r="A29" s="53"/>
      <c r="B29" s="54">
        <v>2</v>
      </c>
      <c r="C29" s="12" t="s">
        <v>75</v>
      </c>
      <c r="D29" s="2"/>
      <c r="E29" s="2"/>
      <c r="F29" s="2"/>
      <c r="G29" s="295"/>
      <c r="H29" s="295"/>
      <c r="I29" s="295"/>
      <c r="J29" s="58">
        <f t="shared" si="4"/>
        <v>0</v>
      </c>
    </row>
    <row r="30" spans="1:10" ht="14.1" customHeight="1" x14ac:dyDescent="0.2">
      <c r="A30" s="53"/>
      <c r="B30" s="54">
        <v>3</v>
      </c>
      <c r="C30" s="12" t="s">
        <v>74</v>
      </c>
      <c r="D30" s="2"/>
      <c r="E30" s="2"/>
      <c r="F30" s="2"/>
      <c r="G30" s="295"/>
      <c r="H30" s="295"/>
      <c r="I30" s="295"/>
      <c r="J30" s="58">
        <f t="shared" si="4"/>
        <v>0</v>
      </c>
    </row>
    <row r="31" spans="1:10" ht="14.1" customHeight="1" x14ac:dyDescent="0.2">
      <c r="A31" s="53"/>
      <c r="B31" s="54">
        <v>4</v>
      </c>
      <c r="C31" s="2" t="s">
        <v>76</v>
      </c>
      <c r="D31" s="2"/>
      <c r="E31" s="2"/>
      <c r="F31" s="2"/>
      <c r="G31" s="295"/>
      <c r="H31" s="295"/>
      <c r="I31" s="295"/>
      <c r="J31" s="58">
        <f t="shared" si="4"/>
        <v>0</v>
      </c>
    </row>
    <row r="32" spans="1:10" ht="14.1" customHeight="1" x14ac:dyDescent="0.2">
      <c r="A32" s="53"/>
      <c r="B32" s="54">
        <v>5</v>
      </c>
      <c r="C32" s="2" t="s">
        <v>77</v>
      </c>
      <c r="D32" s="2"/>
      <c r="E32" s="2"/>
      <c r="F32" s="2"/>
      <c r="G32" s="295"/>
      <c r="H32" s="295"/>
      <c r="I32" s="295"/>
      <c r="J32" s="58">
        <f t="shared" si="4"/>
        <v>0</v>
      </c>
    </row>
    <row r="33" spans="1:10" ht="14.1" customHeight="1" x14ac:dyDescent="0.2">
      <c r="A33" s="53"/>
      <c r="B33" s="54">
        <v>6</v>
      </c>
      <c r="C33" s="2" t="s">
        <v>78</v>
      </c>
      <c r="D33" s="2"/>
      <c r="E33" s="2"/>
      <c r="F33" s="2"/>
      <c r="G33" s="295"/>
      <c r="H33" s="295"/>
      <c r="I33" s="295"/>
      <c r="J33" s="58">
        <f t="shared" si="4"/>
        <v>0</v>
      </c>
    </row>
    <row r="34" spans="1:10" s="43" customFormat="1" ht="14.1" customHeight="1" thickBot="1" x14ac:dyDescent="0.25">
      <c r="A34" s="59"/>
      <c r="B34" s="54">
        <v>7</v>
      </c>
      <c r="C34" s="154" t="s">
        <v>40</v>
      </c>
      <c r="D34" s="154">
        <f>SUM(D28:D33)</f>
        <v>0</v>
      </c>
      <c r="E34" s="154">
        <f>SUM(E28:E33)</f>
        <v>0</v>
      </c>
      <c r="F34" s="154">
        <f>SUM(F28:F33)</f>
        <v>0</v>
      </c>
      <c r="G34" s="154">
        <f t="shared" ref="G34:I34" si="5">SUM(G28:G33)</f>
        <v>0</v>
      </c>
      <c r="H34" s="154">
        <f t="shared" si="5"/>
        <v>0</v>
      </c>
      <c r="I34" s="154">
        <f t="shared" si="5"/>
        <v>0</v>
      </c>
      <c r="J34" s="155">
        <f>SUM(J28:J33)</f>
        <v>0</v>
      </c>
    </row>
    <row r="35" spans="1:10" s="44" customFormat="1" ht="14.1" customHeight="1" thickBot="1" x14ac:dyDescent="0.25">
      <c r="A35" s="60" t="s">
        <v>71</v>
      </c>
      <c r="B35" s="61"/>
      <c r="C35" s="62" t="s">
        <v>72</v>
      </c>
      <c r="D35" s="62">
        <f>D13+D18+D26+D34</f>
        <v>0</v>
      </c>
      <c r="E35" s="62">
        <f>E13+E18+E26+E34</f>
        <v>0</v>
      </c>
      <c r="F35" s="62">
        <f>F13+F18+F26+F34</f>
        <v>0</v>
      </c>
      <c r="G35" s="62">
        <f t="shared" ref="G35:I35" si="6">G13+G18+G26+G34</f>
        <v>0</v>
      </c>
      <c r="H35" s="62">
        <f t="shared" si="6"/>
        <v>0</v>
      </c>
      <c r="I35" s="62">
        <f t="shared" si="6"/>
        <v>0</v>
      </c>
      <c r="J35" s="63">
        <f>J13+J18+J26+J34</f>
        <v>0</v>
      </c>
    </row>
    <row r="36" spans="1:10" s="43" customFormat="1" ht="14.1" customHeight="1" x14ac:dyDescent="0.2">
      <c r="A36" s="59"/>
      <c r="B36" s="64"/>
      <c r="C36" s="65"/>
      <c r="D36" s="65"/>
      <c r="E36" s="65"/>
      <c r="F36" s="65"/>
      <c r="G36" s="65"/>
      <c r="H36" s="65"/>
      <c r="I36" s="65"/>
      <c r="J36" s="66"/>
    </row>
    <row r="37" spans="1:10" ht="14.1" customHeight="1" x14ac:dyDescent="0.2">
      <c r="A37" s="49" t="s">
        <v>91</v>
      </c>
      <c r="B37" s="50"/>
      <c r="C37" s="51" t="s">
        <v>73</v>
      </c>
      <c r="D37" s="51"/>
      <c r="E37" s="51"/>
      <c r="F37" s="51"/>
      <c r="G37" s="51"/>
      <c r="H37" s="51"/>
      <c r="I37" s="51"/>
      <c r="J37" s="52" t="s">
        <v>9</v>
      </c>
    </row>
    <row r="38" spans="1:10" ht="14.1" customHeight="1" x14ac:dyDescent="0.2">
      <c r="A38" s="53"/>
      <c r="B38" s="54">
        <v>1</v>
      </c>
      <c r="C38" s="12" t="s">
        <v>93</v>
      </c>
      <c r="D38" s="2"/>
      <c r="E38" s="2"/>
      <c r="F38" s="2"/>
      <c r="G38" s="295"/>
      <c r="H38" s="295"/>
      <c r="I38" s="295"/>
      <c r="J38" s="58">
        <f>SUM(D38:F38)</f>
        <v>0</v>
      </c>
    </row>
    <row r="39" spans="1:10" ht="14.1" customHeight="1" x14ac:dyDescent="0.2">
      <c r="A39" s="67" t="s">
        <v>9</v>
      </c>
      <c r="B39" s="68">
        <v>2</v>
      </c>
      <c r="C39" s="69" t="s">
        <v>92</v>
      </c>
      <c r="D39" s="2"/>
      <c r="E39" s="3"/>
      <c r="F39" s="3"/>
      <c r="G39" s="296"/>
      <c r="H39" s="296"/>
      <c r="I39" s="296"/>
      <c r="J39" s="58">
        <f>SUM(D39:F39)</f>
        <v>0</v>
      </c>
    </row>
    <row r="40" spans="1:10" ht="14.1" customHeight="1" x14ac:dyDescent="0.2">
      <c r="A40" s="53"/>
      <c r="B40" s="54">
        <v>3</v>
      </c>
      <c r="C40" s="12" t="s">
        <v>94</v>
      </c>
      <c r="D40" s="2"/>
      <c r="E40" s="2"/>
      <c r="F40" s="2"/>
      <c r="G40" s="295"/>
      <c r="H40" s="295"/>
      <c r="I40" s="295"/>
      <c r="J40" s="58">
        <f>SUM(D40:F40)</f>
        <v>0</v>
      </c>
    </row>
    <row r="41" spans="1:10" ht="14.1" customHeight="1" x14ac:dyDescent="0.2">
      <c r="A41" s="53" t="s">
        <v>9</v>
      </c>
      <c r="B41" s="68">
        <v>4</v>
      </c>
      <c r="C41" s="12" t="s">
        <v>95</v>
      </c>
      <c r="D41" s="2"/>
      <c r="E41" s="2"/>
      <c r="F41" s="2"/>
      <c r="G41" s="295"/>
      <c r="H41" s="295"/>
      <c r="I41" s="295"/>
      <c r="J41" s="58">
        <f>SUM(D41:F41)</f>
        <v>0</v>
      </c>
    </row>
    <row r="42" spans="1:10" ht="14.1" customHeight="1" x14ac:dyDescent="0.2">
      <c r="A42" s="53"/>
      <c r="B42" s="54">
        <v>5</v>
      </c>
      <c r="C42" s="151" t="s">
        <v>38</v>
      </c>
      <c r="D42" s="151">
        <f>SUM(D38:D41)</f>
        <v>0</v>
      </c>
      <c r="E42" s="151">
        <f>SUM(E38:E41)</f>
        <v>0</v>
      </c>
      <c r="F42" s="151">
        <f>SUM(F38:F41)</f>
        <v>0</v>
      </c>
      <c r="G42" s="151">
        <f t="shared" ref="G42:I42" si="7">SUM(G38:G41)</f>
        <v>0</v>
      </c>
      <c r="H42" s="151">
        <f t="shared" si="7"/>
        <v>0</v>
      </c>
      <c r="I42" s="151">
        <f t="shared" si="7"/>
        <v>0</v>
      </c>
      <c r="J42" s="152">
        <f>SUM(J38:J41)</f>
        <v>0</v>
      </c>
    </row>
    <row r="43" spans="1:10" s="44" customFormat="1" ht="14.1" customHeight="1" thickBot="1" x14ac:dyDescent="0.25">
      <c r="A43" s="70" t="s">
        <v>89</v>
      </c>
      <c r="B43" s="71"/>
      <c r="C43" s="72" t="s">
        <v>90</v>
      </c>
      <c r="D43" s="72">
        <f>D6+D18+D13+D26+D34+ D42</f>
        <v>0</v>
      </c>
      <c r="E43" s="72">
        <f>E6+E18+E13+E26+E34+ E42</f>
        <v>0</v>
      </c>
      <c r="F43" s="72">
        <f>F6+F18+F13+F26+F34+ F42</f>
        <v>0</v>
      </c>
      <c r="G43" s="72">
        <f t="shared" ref="G43:I43" si="8">G6+G18+G13+G26+G34+ G42</f>
        <v>0</v>
      </c>
      <c r="H43" s="72">
        <f t="shared" si="8"/>
        <v>0</v>
      </c>
      <c r="I43" s="72">
        <f t="shared" si="8"/>
        <v>0</v>
      </c>
      <c r="J43" s="72">
        <f>J6+J18+J13+J26+J34+ J42</f>
        <v>0</v>
      </c>
    </row>
    <row r="44" spans="1:10" x14ac:dyDescent="0.2">
      <c r="A44" s="74" t="s">
        <v>96</v>
      </c>
      <c r="B44" s="75"/>
      <c r="C44" s="73"/>
      <c r="D44" s="73"/>
      <c r="E44" s="73"/>
      <c r="F44" s="73"/>
      <c r="G44" s="73"/>
      <c r="H44" s="73"/>
      <c r="I44" s="73"/>
      <c r="J44" s="73"/>
    </row>
    <row r="45" spans="1:10" ht="31.5" customHeight="1" x14ac:dyDescent="0.2">
      <c r="A45" s="262" t="s">
        <v>97</v>
      </c>
      <c r="B45" s="262"/>
      <c r="C45" s="262"/>
      <c r="D45" s="262"/>
      <c r="E45" s="262"/>
      <c r="F45" s="262"/>
      <c r="G45" s="262"/>
      <c r="H45" s="262"/>
      <c r="I45" s="262"/>
      <c r="J45" s="262"/>
    </row>
    <row r="46" spans="1:10" x14ac:dyDescent="0.2">
      <c r="A46" s="262"/>
      <c r="B46" s="262"/>
      <c r="C46" s="262"/>
      <c r="D46" s="262"/>
      <c r="E46" s="262"/>
      <c r="F46" s="262"/>
      <c r="G46" s="262"/>
      <c r="H46" s="262"/>
      <c r="I46" s="262"/>
      <c r="J46" s="262"/>
    </row>
  </sheetData>
  <sheetProtection formatCells="0" formatColumns="0" formatRows="0" insertColumns="0" insertRows="0" deleteColumns="0" deleteRows="0"/>
  <phoneticPr fontId="0" type="noConversion"/>
  <pageMargins left="0.51" right="0.5" top="1.33" bottom="0.5" header="1.03"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54"/>
  <sheetViews>
    <sheetView workbookViewId="0">
      <selection activeCell="L28" sqref="L28"/>
    </sheetView>
  </sheetViews>
  <sheetFormatPr defaultColWidth="9.140625" defaultRowHeight="12.75" x14ac:dyDescent="0.2"/>
  <cols>
    <col min="1" max="1" width="2.28515625" style="76" customWidth="1"/>
    <col min="2" max="2" width="31.140625" style="76" customWidth="1"/>
    <col min="3" max="3" width="8.140625" style="76" customWidth="1"/>
    <col min="4" max="4" width="2.5703125" style="76" customWidth="1"/>
    <col min="5" max="5" width="8.7109375" style="76" customWidth="1"/>
    <col min="6" max="6" width="3.7109375" style="76" customWidth="1"/>
    <col min="7" max="7" width="8" style="76" customWidth="1"/>
    <col min="8" max="8" width="1.85546875" style="76" customWidth="1"/>
    <col min="9" max="9" width="12.42578125" style="76" customWidth="1"/>
    <col min="10" max="10" width="8.42578125" style="127" customWidth="1"/>
    <col min="11" max="11" width="13.42578125" style="128" customWidth="1"/>
    <col min="12" max="12" width="11.28515625" style="128" customWidth="1"/>
    <col min="13" max="16384" width="9.140625" style="76"/>
  </cols>
  <sheetData>
    <row r="1" spans="1:10" ht="26.1" customHeight="1" thickTop="1" thickBot="1" x14ac:dyDescent="0.25">
      <c r="A1" s="263" t="s">
        <v>184</v>
      </c>
      <c r="B1" s="264"/>
      <c r="C1" s="264"/>
      <c r="D1" s="264"/>
      <c r="E1" s="264"/>
      <c r="F1" s="264"/>
      <c r="G1" s="264"/>
      <c r="H1" s="264"/>
      <c r="I1" s="265"/>
      <c r="J1" s="121"/>
    </row>
    <row r="2" spans="1:10" ht="13.5" thickBot="1" x14ac:dyDescent="0.25">
      <c r="A2" s="266" t="s">
        <v>46</v>
      </c>
      <c r="B2" s="267"/>
      <c r="C2" s="267"/>
      <c r="D2" s="267"/>
      <c r="E2" s="267"/>
      <c r="F2" s="267"/>
      <c r="G2" s="267"/>
      <c r="H2" s="267"/>
      <c r="I2" s="268"/>
      <c r="J2" s="119" t="s">
        <v>47</v>
      </c>
    </row>
    <row r="3" spans="1:10" ht="13.5" thickBot="1" x14ac:dyDescent="0.25">
      <c r="A3" s="77">
        <v>1</v>
      </c>
      <c r="B3" s="78" t="s">
        <v>48</v>
      </c>
      <c r="C3" s="79"/>
      <c r="D3" s="79"/>
      <c r="E3" s="79"/>
      <c r="F3" s="79"/>
      <c r="G3" s="79"/>
      <c r="H3" s="79"/>
      <c r="I3" s="80"/>
      <c r="J3" s="122"/>
    </row>
    <row r="4" spans="1:10" x14ac:dyDescent="0.2">
      <c r="A4" s="81"/>
      <c r="B4" s="82" t="s">
        <v>98</v>
      </c>
      <c r="C4" s="5"/>
      <c r="D4" s="82" t="s">
        <v>49</v>
      </c>
      <c r="E4" s="5"/>
      <c r="F4" s="82" t="s">
        <v>50</v>
      </c>
      <c r="G4" s="5"/>
      <c r="H4" s="82" t="s">
        <v>51</v>
      </c>
      <c r="I4" s="83">
        <f t="shared" ref="I4:I11" si="0">C4*E4*G4</f>
        <v>0</v>
      </c>
      <c r="J4" s="122"/>
    </row>
    <row r="5" spans="1:10" x14ac:dyDescent="0.2">
      <c r="A5" s="84"/>
      <c r="B5" s="85" t="s">
        <v>99</v>
      </c>
      <c r="C5" s="1"/>
      <c r="D5" s="85" t="s">
        <v>49</v>
      </c>
      <c r="E5" s="1"/>
      <c r="F5" s="85" t="s">
        <v>50</v>
      </c>
      <c r="G5" s="1"/>
      <c r="H5" s="85" t="s">
        <v>51</v>
      </c>
      <c r="I5" s="86">
        <f t="shared" si="0"/>
        <v>0</v>
      </c>
      <c r="J5" s="122"/>
    </row>
    <row r="6" spans="1:10" x14ac:dyDescent="0.2">
      <c r="A6" s="84"/>
      <c r="B6" s="85" t="s">
        <v>100</v>
      </c>
      <c r="C6" s="1"/>
      <c r="D6" s="85" t="s">
        <v>49</v>
      </c>
      <c r="E6" s="1"/>
      <c r="F6" s="85" t="s">
        <v>50</v>
      </c>
      <c r="G6" s="1"/>
      <c r="H6" s="85" t="s">
        <v>51</v>
      </c>
      <c r="I6" s="86">
        <f t="shared" si="0"/>
        <v>0</v>
      </c>
      <c r="J6" s="122"/>
    </row>
    <row r="7" spans="1:10" x14ac:dyDescent="0.2">
      <c r="A7" s="84"/>
      <c r="B7" s="85" t="s">
        <v>101</v>
      </c>
      <c r="C7" s="1"/>
      <c r="D7" s="85" t="s">
        <v>49</v>
      </c>
      <c r="E7" s="1"/>
      <c r="F7" s="85" t="s">
        <v>50</v>
      </c>
      <c r="G7" s="1"/>
      <c r="H7" s="85" t="s">
        <v>51</v>
      </c>
      <c r="I7" s="86">
        <f t="shared" si="0"/>
        <v>0</v>
      </c>
      <c r="J7" s="122"/>
    </row>
    <row r="8" spans="1:10" x14ac:dyDescent="0.2">
      <c r="A8" s="84"/>
      <c r="B8" s="85" t="s">
        <v>102</v>
      </c>
      <c r="C8" s="1"/>
      <c r="D8" s="85" t="s">
        <v>49</v>
      </c>
      <c r="E8" s="1"/>
      <c r="F8" s="85" t="s">
        <v>50</v>
      </c>
      <c r="G8" s="1"/>
      <c r="H8" s="85" t="s">
        <v>51</v>
      </c>
      <c r="I8" s="86">
        <f t="shared" si="0"/>
        <v>0</v>
      </c>
      <c r="J8" s="122"/>
    </row>
    <row r="9" spans="1:10" x14ac:dyDescent="0.2">
      <c r="A9" s="84"/>
      <c r="B9" s="85" t="s">
        <v>103</v>
      </c>
      <c r="C9" s="1"/>
      <c r="D9" s="85" t="s">
        <v>49</v>
      </c>
      <c r="E9" s="1"/>
      <c r="F9" s="85" t="s">
        <v>50</v>
      </c>
      <c r="G9" s="1"/>
      <c r="H9" s="85" t="s">
        <v>51</v>
      </c>
      <c r="I9" s="86">
        <f t="shared" si="0"/>
        <v>0</v>
      </c>
      <c r="J9" s="122"/>
    </row>
    <row r="10" spans="1:10" x14ac:dyDescent="0.2">
      <c r="A10" s="84"/>
      <c r="B10" s="85" t="s">
        <v>104</v>
      </c>
      <c r="C10" s="1"/>
      <c r="D10" s="85" t="s">
        <v>49</v>
      </c>
      <c r="E10" s="1"/>
      <c r="F10" s="85" t="s">
        <v>50</v>
      </c>
      <c r="G10" s="1"/>
      <c r="H10" s="85" t="s">
        <v>51</v>
      </c>
      <c r="I10" s="86">
        <f t="shared" si="0"/>
        <v>0</v>
      </c>
      <c r="J10" s="122"/>
    </row>
    <row r="11" spans="1:10" x14ac:dyDescent="0.2">
      <c r="A11" s="84"/>
      <c r="B11" s="85" t="s">
        <v>188</v>
      </c>
      <c r="C11" s="1"/>
      <c r="D11" s="85" t="s">
        <v>49</v>
      </c>
      <c r="E11" s="1"/>
      <c r="F11" s="85" t="s">
        <v>50</v>
      </c>
      <c r="G11" s="1"/>
      <c r="H11" s="85" t="s">
        <v>51</v>
      </c>
      <c r="I11" s="87">
        <f t="shared" si="0"/>
        <v>0</v>
      </c>
      <c r="J11" s="122"/>
    </row>
    <row r="12" spans="1:10" x14ac:dyDescent="0.2">
      <c r="A12" s="84"/>
      <c r="B12" s="85"/>
      <c r="C12" s="221" t="s">
        <v>105</v>
      </c>
      <c r="D12" s="221"/>
      <c r="E12" s="221"/>
      <c r="F12" s="221"/>
      <c r="G12" s="221"/>
      <c r="H12" s="221"/>
      <c r="I12" s="86">
        <f>ROUND(SUM(I4:I11),0)</f>
        <v>0</v>
      </c>
      <c r="J12" s="122"/>
    </row>
    <row r="13" spans="1:10" x14ac:dyDescent="0.2">
      <c r="A13" s="84"/>
      <c r="B13" s="85"/>
      <c r="C13" s="221" t="s">
        <v>106</v>
      </c>
      <c r="D13" s="221"/>
      <c r="E13" s="221"/>
      <c r="F13" s="221"/>
      <c r="G13" s="222">
        <v>0.05</v>
      </c>
      <c r="H13" s="222"/>
      <c r="I13" s="86">
        <f>ROUND(I12*G13,0)</f>
        <v>0</v>
      </c>
      <c r="J13" s="122"/>
    </row>
    <row r="14" spans="1:10" x14ac:dyDescent="0.2">
      <c r="A14" s="158"/>
      <c r="B14" s="156"/>
      <c r="C14" s="223" t="s">
        <v>107</v>
      </c>
      <c r="D14" s="223"/>
      <c r="E14" s="223"/>
      <c r="F14" s="223"/>
      <c r="G14" s="223"/>
      <c r="H14" s="223"/>
      <c r="I14" s="157">
        <f>ROUND(I12-I13,0)</f>
        <v>0</v>
      </c>
      <c r="J14" s="120">
        <f>IF(I14&gt;0,I14/$I$41,0)</f>
        <v>0</v>
      </c>
    </row>
    <row r="15" spans="1:10" ht="13.5" thickBot="1" x14ac:dyDescent="0.25">
      <c r="A15" s="88">
        <v>2</v>
      </c>
      <c r="B15" s="89" t="s">
        <v>144</v>
      </c>
      <c r="C15" s="90"/>
      <c r="D15" s="90"/>
      <c r="E15" s="90"/>
      <c r="F15" s="90"/>
      <c r="G15" s="90"/>
      <c r="H15" s="90"/>
      <c r="I15" s="91"/>
      <c r="J15" s="123"/>
    </row>
    <row r="16" spans="1:10" x14ac:dyDescent="0.2">
      <c r="A16" s="84"/>
      <c r="B16" s="82" t="s">
        <v>98</v>
      </c>
      <c r="C16" s="5"/>
      <c r="D16" s="82" t="s">
        <v>49</v>
      </c>
      <c r="E16" s="5"/>
      <c r="F16" s="82" t="s">
        <v>50</v>
      </c>
      <c r="G16" s="5"/>
      <c r="H16" s="82" t="s">
        <v>51</v>
      </c>
      <c r="I16" s="83">
        <f t="shared" ref="I16:I22" si="1">C16*E16*G16</f>
        <v>0</v>
      </c>
      <c r="J16" s="122"/>
    </row>
    <row r="17" spans="1:10" x14ac:dyDescent="0.2">
      <c r="A17" s="84"/>
      <c r="B17" s="85" t="s">
        <v>99</v>
      </c>
      <c r="C17" s="1"/>
      <c r="D17" s="85" t="s">
        <v>49</v>
      </c>
      <c r="E17" s="1"/>
      <c r="F17" s="85" t="s">
        <v>50</v>
      </c>
      <c r="G17" s="1"/>
      <c r="H17" s="85" t="s">
        <v>51</v>
      </c>
      <c r="I17" s="86">
        <f t="shared" si="1"/>
        <v>0</v>
      </c>
      <c r="J17" s="122"/>
    </row>
    <row r="18" spans="1:10" x14ac:dyDescent="0.2">
      <c r="A18" s="84"/>
      <c r="B18" s="85" t="s">
        <v>100</v>
      </c>
      <c r="C18" s="1"/>
      <c r="D18" s="85" t="s">
        <v>49</v>
      </c>
      <c r="E18" s="1"/>
      <c r="F18" s="85" t="s">
        <v>50</v>
      </c>
      <c r="G18" s="1"/>
      <c r="H18" s="85" t="s">
        <v>51</v>
      </c>
      <c r="I18" s="86">
        <f t="shared" si="1"/>
        <v>0</v>
      </c>
      <c r="J18" s="122"/>
    </row>
    <row r="19" spans="1:10" x14ac:dyDescent="0.2">
      <c r="A19" s="84"/>
      <c r="B19" s="85" t="s">
        <v>101</v>
      </c>
      <c r="C19" s="1"/>
      <c r="D19" s="85" t="s">
        <v>49</v>
      </c>
      <c r="E19" s="1"/>
      <c r="F19" s="85" t="s">
        <v>50</v>
      </c>
      <c r="G19" s="1"/>
      <c r="H19" s="85" t="s">
        <v>51</v>
      </c>
      <c r="I19" s="86">
        <f t="shared" si="1"/>
        <v>0</v>
      </c>
      <c r="J19" s="122"/>
    </row>
    <row r="20" spans="1:10" x14ac:dyDescent="0.2">
      <c r="A20" s="84"/>
      <c r="B20" s="85" t="s">
        <v>102</v>
      </c>
      <c r="C20" s="1"/>
      <c r="D20" s="85" t="s">
        <v>49</v>
      </c>
      <c r="E20" s="1"/>
      <c r="F20" s="85" t="s">
        <v>50</v>
      </c>
      <c r="G20" s="1"/>
      <c r="H20" s="85" t="s">
        <v>51</v>
      </c>
      <c r="I20" s="86">
        <f t="shared" si="1"/>
        <v>0</v>
      </c>
      <c r="J20" s="122"/>
    </row>
    <row r="21" spans="1:10" x14ac:dyDescent="0.2">
      <c r="A21" s="84"/>
      <c r="B21" s="85" t="s">
        <v>103</v>
      </c>
      <c r="C21" s="1"/>
      <c r="D21" s="85" t="s">
        <v>49</v>
      </c>
      <c r="E21" s="1"/>
      <c r="F21" s="85" t="s">
        <v>50</v>
      </c>
      <c r="G21" s="1"/>
      <c r="H21" s="85" t="s">
        <v>51</v>
      </c>
      <c r="I21" s="86">
        <f t="shared" si="1"/>
        <v>0</v>
      </c>
      <c r="J21" s="122"/>
    </row>
    <row r="22" spans="1:10" x14ac:dyDescent="0.2">
      <c r="A22" s="84"/>
      <c r="B22" s="85" t="s">
        <v>104</v>
      </c>
      <c r="C22" s="1"/>
      <c r="D22" s="85" t="s">
        <v>49</v>
      </c>
      <c r="E22" s="1"/>
      <c r="F22" s="85" t="s">
        <v>50</v>
      </c>
      <c r="G22" s="1"/>
      <c r="H22" s="85" t="s">
        <v>51</v>
      </c>
      <c r="I22" s="86">
        <f t="shared" si="1"/>
        <v>0</v>
      </c>
      <c r="J22" s="122"/>
    </row>
    <row r="23" spans="1:10" x14ac:dyDescent="0.2">
      <c r="A23" s="84"/>
      <c r="B23" s="85" t="s">
        <v>188</v>
      </c>
      <c r="C23" s="1"/>
      <c r="D23" s="85" t="s">
        <v>49</v>
      </c>
      <c r="E23" s="1"/>
      <c r="F23" s="85" t="s">
        <v>50</v>
      </c>
      <c r="G23" s="1"/>
      <c r="H23" s="85" t="s">
        <v>51</v>
      </c>
      <c r="I23" s="87">
        <f>C23*E23*G23</f>
        <v>0</v>
      </c>
      <c r="J23" s="122"/>
    </row>
    <row r="24" spans="1:10" x14ac:dyDescent="0.2">
      <c r="A24" s="84"/>
      <c r="B24" s="85"/>
      <c r="C24" s="221" t="s">
        <v>111</v>
      </c>
      <c r="D24" s="221"/>
      <c r="E24" s="221"/>
      <c r="F24" s="221"/>
      <c r="G24" s="221"/>
      <c r="H24" s="221"/>
      <c r="I24" s="86">
        <f>ROUND(SUM(I16:I23),0)</f>
        <v>0</v>
      </c>
      <c r="J24" s="122"/>
    </row>
    <row r="25" spans="1:10" x14ac:dyDescent="0.2">
      <c r="A25" s="84"/>
      <c r="B25" s="85"/>
      <c r="C25" s="221" t="s">
        <v>106</v>
      </c>
      <c r="D25" s="221"/>
      <c r="E25" s="221"/>
      <c r="F25" s="221"/>
      <c r="G25" s="222">
        <v>0</v>
      </c>
      <c r="H25" s="222"/>
      <c r="I25" s="86">
        <f>ROUND(I24*G25,0)</f>
        <v>0</v>
      </c>
      <c r="J25" s="122"/>
    </row>
    <row r="26" spans="1:10" x14ac:dyDescent="0.2">
      <c r="A26" s="158"/>
      <c r="B26" s="156"/>
      <c r="C26" s="223" t="s">
        <v>112</v>
      </c>
      <c r="D26" s="223"/>
      <c r="E26" s="223"/>
      <c r="F26" s="223"/>
      <c r="G26" s="223"/>
      <c r="H26" s="223"/>
      <c r="I26" s="157">
        <f>ROUND(I24-I25,0)</f>
        <v>0</v>
      </c>
      <c r="J26" s="120">
        <f>IF(I26&gt;0,I26/$I$41,0)</f>
        <v>0</v>
      </c>
    </row>
    <row r="27" spans="1:10" ht="13.5" thickBot="1" x14ac:dyDescent="0.25">
      <c r="A27" s="88">
        <v>3</v>
      </c>
      <c r="B27" s="89" t="s">
        <v>53</v>
      </c>
      <c r="C27" s="113" t="s">
        <v>145</v>
      </c>
      <c r="D27" s="90"/>
      <c r="E27" s="113" t="s">
        <v>146</v>
      </c>
      <c r="F27" s="90"/>
      <c r="G27" s="113" t="s">
        <v>147</v>
      </c>
      <c r="H27" s="90"/>
      <c r="I27" s="91"/>
      <c r="J27" s="123"/>
    </row>
    <row r="28" spans="1:10" x14ac:dyDescent="0.2">
      <c r="A28" s="84"/>
      <c r="B28" s="5" t="s">
        <v>54</v>
      </c>
      <c r="C28" s="5"/>
      <c r="D28" s="82" t="s">
        <v>49</v>
      </c>
      <c r="E28" s="5"/>
      <c r="F28" s="82" t="s">
        <v>50</v>
      </c>
      <c r="G28" s="5"/>
      <c r="H28" s="82" t="s">
        <v>51</v>
      </c>
      <c r="I28" s="83">
        <f>C28*E28*G28</f>
        <v>0</v>
      </c>
      <c r="J28" s="122"/>
    </row>
    <row r="29" spans="1:10" x14ac:dyDescent="0.2">
      <c r="A29" s="84"/>
      <c r="B29" s="1"/>
      <c r="C29" s="1"/>
      <c r="D29" s="85" t="s">
        <v>49</v>
      </c>
      <c r="E29" s="1"/>
      <c r="F29" s="85" t="s">
        <v>50</v>
      </c>
      <c r="G29" s="1"/>
      <c r="H29" s="85" t="s">
        <v>51</v>
      </c>
      <c r="I29" s="86">
        <f>C29*E29*G29</f>
        <v>0</v>
      </c>
      <c r="J29" s="122"/>
    </row>
    <row r="30" spans="1:10" x14ac:dyDescent="0.2">
      <c r="A30" s="84"/>
      <c r="B30" s="1"/>
      <c r="C30" s="1"/>
      <c r="D30" s="85" t="s">
        <v>49</v>
      </c>
      <c r="E30" s="1"/>
      <c r="F30" s="85" t="s">
        <v>50</v>
      </c>
      <c r="G30" s="1"/>
      <c r="H30" s="85"/>
      <c r="I30" s="86">
        <f>C30*E30*G30</f>
        <v>0</v>
      </c>
      <c r="J30" s="122"/>
    </row>
    <row r="31" spans="1:10" x14ac:dyDescent="0.2">
      <c r="A31" s="84"/>
      <c r="B31" s="85"/>
      <c r="C31" s="221" t="s">
        <v>113</v>
      </c>
      <c r="D31" s="221"/>
      <c r="E31" s="221"/>
      <c r="F31" s="221"/>
      <c r="G31" s="222">
        <v>0</v>
      </c>
      <c r="H31" s="222"/>
      <c r="I31" s="86">
        <f>ROUND((I28+I29+I30)*G31,0)</f>
        <v>0</v>
      </c>
      <c r="J31" s="122"/>
    </row>
    <row r="32" spans="1:10" x14ac:dyDescent="0.2">
      <c r="A32" s="158"/>
      <c r="B32" s="156"/>
      <c r="C32" s="223" t="s">
        <v>55</v>
      </c>
      <c r="D32" s="223"/>
      <c r="E32" s="223"/>
      <c r="F32" s="223"/>
      <c r="G32" s="223"/>
      <c r="H32" s="223"/>
      <c r="I32" s="157">
        <f>ROUND(I28-I31,0)</f>
        <v>0</v>
      </c>
      <c r="J32" s="120">
        <f>IF(I32&gt;0,I32/$I$41,0)</f>
        <v>0</v>
      </c>
    </row>
    <row r="33" spans="1:11" ht="13.5" thickBot="1" x14ac:dyDescent="0.25">
      <c r="A33" s="88">
        <v>4</v>
      </c>
      <c r="B33" s="89" t="s">
        <v>56</v>
      </c>
      <c r="C33" s="90"/>
      <c r="D33" s="90"/>
      <c r="E33" s="90"/>
      <c r="F33" s="90"/>
      <c r="G33" s="90"/>
      <c r="H33" s="90"/>
      <c r="I33" s="91"/>
      <c r="J33" s="123"/>
    </row>
    <row r="34" spans="1:11" x14ac:dyDescent="0.2">
      <c r="A34" s="84"/>
      <c r="B34" s="227"/>
      <c r="C34" s="227"/>
      <c r="D34" s="227"/>
      <c r="E34" s="227"/>
      <c r="F34" s="227"/>
      <c r="G34" s="227"/>
      <c r="H34" s="82"/>
      <c r="I34" s="6">
        <v>3000</v>
      </c>
      <c r="J34" s="122"/>
    </row>
    <row r="35" spans="1:11" x14ac:dyDescent="0.2">
      <c r="A35" s="84"/>
      <c r="B35" s="220"/>
      <c r="C35" s="220"/>
      <c r="D35" s="220"/>
      <c r="E35" s="220"/>
      <c r="F35" s="220"/>
      <c r="G35" s="220"/>
      <c r="H35" s="85"/>
      <c r="I35" s="7"/>
      <c r="J35" s="122"/>
    </row>
    <row r="36" spans="1:11" x14ac:dyDescent="0.2">
      <c r="A36" s="84"/>
      <c r="B36" s="220"/>
      <c r="C36" s="220"/>
      <c r="D36" s="220"/>
      <c r="E36" s="220"/>
      <c r="F36" s="220"/>
      <c r="G36" s="220"/>
      <c r="H36" s="85"/>
      <c r="I36" s="7"/>
      <c r="J36" s="122"/>
    </row>
    <row r="37" spans="1:11" x14ac:dyDescent="0.2">
      <c r="A37" s="84"/>
      <c r="B37" s="220"/>
      <c r="C37" s="220"/>
      <c r="D37" s="220"/>
      <c r="E37" s="220"/>
      <c r="F37" s="220"/>
      <c r="G37" s="220"/>
      <c r="H37" s="85"/>
      <c r="I37" s="7"/>
      <c r="J37" s="122"/>
    </row>
    <row r="38" spans="1:11" x14ac:dyDescent="0.2">
      <c r="A38" s="84"/>
      <c r="B38" s="220"/>
      <c r="C38" s="220"/>
      <c r="D38" s="220"/>
      <c r="E38" s="220"/>
      <c r="F38" s="220"/>
      <c r="G38" s="220"/>
      <c r="H38" s="85"/>
      <c r="I38" s="7"/>
      <c r="J38" s="122"/>
    </row>
    <row r="39" spans="1:11" x14ac:dyDescent="0.2">
      <c r="A39" s="84"/>
      <c r="B39" s="220"/>
      <c r="C39" s="220"/>
      <c r="D39" s="220"/>
      <c r="E39" s="220"/>
      <c r="F39" s="220"/>
      <c r="G39" s="220"/>
      <c r="H39" s="85"/>
      <c r="I39" s="7"/>
      <c r="J39" s="122"/>
    </row>
    <row r="40" spans="1:11" x14ac:dyDescent="0.2">
      <c r="A40" s="158"/>
      <c r="B40" s="159"/>
      <c r="C40" s="159" t="s">
        <v>114</v>
      </c>
      <c r="D40" s="160"/>
      <c r="E40" s="160"/>
      <c r="F40" s="160"/>
      <c r="G40" s="160"/>
      <c r="H40" s="156"/>
      <c r="I40" s="157">
        <f>ROUND(SUM(I34:I39),0)</f>
        <v>3000</v>
      </c>
      <c r="J40" s="120">
        <f>IF(I40&gt;0,I40/$I$41,0)</f>
        <v>1</v>
      </c>
    </row>
    <row r="41" spans="1:11" ht="13.5" thickBot="1" x14ac:dyDescent="0.25">
      <c r="A41" s="232" t="s">
        <v>57</v>
      </c>
      <c r="B41" s="233"/>
      <c r="C41" s="233"/>
      <c r="D41" s="233"/>
      <c r="E41" s="233"/>
      <c r="F41" s="233"/>
      <c r="G41" s="233"/>
      <c r="H41" s="130"/>
      <c r="I41" s="131">
        <f>ROUND(I14+I26+I32+I40,0)</f>
        <v>3000</v>
      </c>
      <c r="J41" s="124">
        <f>IF(I41&gt;0,I41/$I$41,0)</f>
        <v>1</v>
      </c>
    </row>
    <row r="42" spans="1:11" ht="13.5" thickBot="1" x14ac:dyDescent="0.25">
      <c r="A42" s="84"/>
      <c r="B42" s="85"/>
      <c r="C42" s="85"/>
      <c r="D42" s="85"/>
      <c r="E42" s="85"/>
      <c r="F42" s="85"/>
      <c r="G42" s="85"/>
      <c r="H42" s="85"/>
      <c r="I42" s="92"/>
      <c r="J42" s="122"/>
    </row>
    <row r="43" spans="1:11" ht="13.5" thickBot="1" x14ac:dyDescent="0.25">
      <c r="A43" s="224" t="s">
        <v>58</v>
      </c>
      <c r="B43" s="225"/>
      <c r="C43" s="225"/>
      <c r="D43" s="225"/>
      <c r="E43" s="225"/>
      <c r="F43" s="225"/>
      <c r="G43" s="225"/>
      <c r="H43" s="225"/>
      <c r="I43" s="226"/>
      <c r="J43" s="123"/>
      <c r="K43" s="127" t="s">
        <v>116</v>
      </c>
    </row>
    <row r="44" spans="1:11" x14ac:dyDescent="0.2">
      <c r="A44" s="93">
        <v>1</v>
      </c>
      <c r="B44" s="82" t="s">
        <v>59</v>
      </c>
      <c r="C44" s="82"/>
      <c r="D44" s="82"/>
      <c r="E44" s="82"/>
      <c r="F44" s="82"/>
      <c r="G44" s="82"/>
      <c r="H44" s="82"/>
      <c r="I44" s="6"/>
      <c r="J44" s="122"/>
      <c r="K44" s="129">
        <f>'Exhibit B-6'!C15</f>
        <v>0</v>
      </c>
    </row>
    <row r="45" spans="1:11" x14ac:dyDescent="0.2">
      <c r="A45" s="94">
        <v>2</v>
      </c>
      <c r="B45" s="85" t="s">
        <v>108</v>
      </c>
      <c r="C45" s="85"/>
      <c r="D45" s="85"/>
      <c r="E45" s="85"/>
      <c r="F45" s="85"/>
      <c r="G45" s="85"/>
      <c r="H45" s="85"/>
      <c r="I45" s="7"/>
      <c r="J45" s="122"/>
      <c r="K45" s="129">
        <f>'Exhibit B-6'!C16+'Exhibit B-6'!C17</f>
        <v>0</v>
      </c>
    </row>
    <row r="46" spans="1:11" x14ac:dyDescent="0.2">
      <c r="A46" s="94">
        <v>3</v>
      </c>
      <c r="B46" s="85" t="s">
        <v>60</v>
      </c>
      <c r="C46" s="85"/>
      <c r="D46" s="85"/>
      <c r="E46" s="85"/>
      <c r="F46" s="85"/>
      <c r="G46" s="85"/>
      <c r="H46" s="85"/>
      <c r="I46" s="7"/>
      <c r="J46" s="122"/>
      <c r="K46" s="129">
        <f>'Exhibit B-6'!C18</f>
        <v>0</v>
      </c>
    </row>
    <row r="47" spans="1:11" x14ac:dyDescent="0.2">
      <c r="A47" s="94">
        <v>4</v>
      </c>
      <c r="B47" s="95" t="s">
        <v>52</v>
      </c>
      <c r="C47" s="85"/>
      <c r="D47" s="85"/>
      <c r="E47" s="85"/>
      <c r="F47" s="85"/>
      <c r="G47" s="85"/>
      <c r="H47" s="85"/>
      <c r="I47" s="7"/>
      <c r="J47" s="122"/>
      <c r="K47" s="129">
        <f>'Exhibit B-6'!C19</f>
        <v>0</v>
      </c>
    </row>
    <row r="48" spans="1:11" x14ac:dyDescent="0.2">
      <c r="A48" s="94">
        <v>5</v>
      </c>
      <c r="B48" s="95" t="s">
        <v>115</v>
      </c>
      <c r="C48" s="85"/>
      <c r="D48" s="85"/>
      <c r="E48" s="85"/>
      <c r="F48" s="85"/>
      <c r="G48" s="85"/>
      <c r="H48" s="85"/>
      <c r="I48" s="7"/>
      <c r="J48" s="122"/>
      <c r="K48" s="129">
        <f>'Exhibit B-6'!C28</f>
        <v>0</v>
      </c>
    </row>
    <row r="49" spans="1:11" ht="13.5" thickBot="1" x14ac:dyDescent="0.25">
      <c r="A49" s="96">
        <v>6</v>
      </c>
      <c r="B49" s="90" t="s">
        <v>61</v>
      </c>
      <c r="C49" s="90"/>
      <c r="D49" s="90"/>
      <c r="E49" s="90"/>
      <c r="F49" s="90"/>
      <c r="G49" s="90"/>
      <c r="H49" s="90"/>
      <c r="I49" s="8"/>
      <c r="J49" s="122"/>
      <c r="K49" s="129">
        <f>'Exhibit B-6'!C31</f>
        <v>0</v>
      </c>
    </row>
    <row r="50" spans="1:11" ht="13.5" thickBot="1" x14ac:dyDescent="0.25">
      <c r="A50" s="228" t="s">
        <v>109</v>
      </c>
      <c r="B50" s="229"/>
      <c r="C50" s="229"/>
      <c r="D50" s="229"/>
      <c r="E50" s="229"/>
      <c r="F50" s="229"/>
      <c r="G50" s="229"/>
      <c r="H50" s="132"/>
      <c r="I50" s="133">
        <f>SUM(I44:I49)</f>
        <v>0</v>
      </c>
      <c r="J50" s="124">
        <f>IF(I50&gt;0,I50/$I$50,0)</f>
        <v>0</v>
      </c>
      <c r="K50" s="129">
        <f>SUM(K44:K49)</f>
        <v>0</v>
      </c>
    </row>
    <row r="51" spans="1:11" ht="13.5" thickBot="1" x14ac:dyDescent="0.25">
      <c r="A51" s="84"/>
      <c r="B51" s="85"/>
      <c r="C51" s="85"/>
      <c r="D51" s="85"/>
      <c r="E51" s="85"/>
      <c r="F51" s="85"/>
      <c r="G51" s="85"/>
      <c r="H51" s="85"/>
      <c r="I51" s="92"/>
      <c r="J51" s="122"/>
    </row>
    <row r="52" spans="1:11" x14ac:dyDescent="0.2">
      <c r="A52" s="230" t="s">
        <v>110</v>
      </c>
      <c r="B52" s="231"/>
      <c r="C52" s="231"/>
      <c r="D52" s="231"/>
      <c r="E52" s="231"/>
      <c r="F52" s="231"/>
      <c r="G52" s="231"/>
      <c r="H52" s="97"/>
      <c r="I52" s="98">
        <f>I41-I50</f>
        <v>3000</v>
      </c>
      <c r="J52" s="125"/>
    </row>
    <row r="53" spans="1:11" x14ac:dyDescent="0.2">
      <c r="A53" s="85"/>
      <c r="B53" s="85"/>
      <c r="C53" s="85"/>
      <c r="D53" s="85"/>
      <c r="E53" s="85"/>
      <c r="F53" s="85"/>
      <c r="G53" s="85"/>
      <c r="H53" s="85"/>
      <c r="I53" s="85"/>
      <c r="J53" s="126"/>
    </row>
    <row r="54" spans="1:11" x14ac:dyDescent="0.2">
      <c r="A54" s="85"/>
      <c r="B54" s="85"/>
      <c r="C54" s="85"/>
      <c r="D54" s="85"/>
      <c r="E54" s="85"/>
      <c r="F54" s="85"/>
      <c r="G54" s="85"/>
      <c r="H54" s="85"/>
      <c r="I54" s="85"/>
      <c r="J54" s="126"/>
    </row>
  </sheetData>
  <sheetProtection formatCells="0" formatColumns="0" formatRows="0" insertColumns="0" insertRows="0" deleteColumns="0" deleteRows="0" selectLockedCells="1"/>
  <phoneticPr fontId="0" type="noConversion"/>
  <printOptions horizontalCentered="1"/>
  <pageMargins left="0.75" right="0.75" top="0.57999999999999996" bottom="0.6"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42"/>
  <sheetViews>
    <sheetView workbookViewId="0">
      <selection activeCell="C2" sqref="C2"/>
    </sheetView>
  </sheetViews>
  <sheetFormatPr defaultColWidth="9.140625" defaultRowHeight="12.75" x14ac:dyDescent="0.2"/>
  <cols>
    <col min="1" max="1" width="34.85546875" style="23" customWidth="1"/>
    <col min="2" max="2" width="12.85546875" style="23" customWidth="1"/>
    <col min="3" max="3" width="10.28515625" style="23" customWidth="1"/>
    <col min="4" max="4" width="10.140625" style="23" customWidth="1"/>
    <col min="5" max="5" width="11.28515625" style="23" customWidth="1"/>
    <col min="6" max="6" width="10.7109375" style="23" customWidth="1"/>
    <col min="7" max="16384" width="9.140625" style="23"/>
  </cols>
  <sheetData>
    <row r="1" spans="1:6" ht="19.5" x14ac:dyDescent="0.35">
      <c r="A1" s="280" t="s">
        <v>189</v>
      </c>
      <c r="B1" s="281"/>
      <c r="C1" s="281"/>
      <c r="D1" s="281"/>
      <c r="E1" s="281"/>
      <c r="F1" s="282"/>
    </row>
    <row r="2" spans="1:6" ht="13.5" thickBot="1" x14ac:dyDescent="0.25">
      <c r="A2" s="297" t="s">
        <v>128</v>
      </c>
      <c r="B2" s="298"/>
      <c r="C2" s="298"/>
      <c r="D2" s="298"/>
      <c r="E2" s="298"/>
      <c r="F2" s="299"/>
    </row>
    <row r="3" spans="1:6" ht="9.75" customHeight="1" x14ac:dyDescent="0.2">
      <c r="A3" s="33"/>
      <c r="B3" s="33"/>
      <c r="C3" s="33"/>
      <c r="D3" s="33"/>
      <c r="E3" s="33"/>
      <c r="F3" s="33"/>
    </row>
    <row r="4" spans="1:6" ht="18.75" x14ac:dyDescent="0.3">
      <c r="A4" s="273" t="s">
        <v>58</v>
      </c>
      <c r="B4" s="244"/>
      <c r="C4" s="244"/>
      <c r="D4" s="244"/>
      <c r="E4" s="244"/>
      <c r="F4" s="244"/>
    </row>
    <row r="5" spans="1:6" ht="5.25" customHeight="1" x14ac:dyDescent="0.2">
      <c r="A5" s="33"/>
      <c r="B5" s="33"/>
      <c r="C5" s="33"/>
      <c r="D5" s="33"/>
      <c r="E5" s="33"/>
      <c r="F5" s="33"/>
    </row>
    <row r="6" spans="1:6" ht="15.75" x14ac:dyDescent="0.25">
      <c r="A6" s="269" t="s">
        <v>142</v>
      </c>
      <c r="B6" s="270"/>
      <c r="C6" s="270"/>
      <c r="D6" s="270"/>
      <c r="E6" s="270"/>
      <c r="F6" s="271"/>
    </row>
    <row r="7" spans="1:6" x14ac:dyDescent="0.2">
      <c r="A7" s="24"/>
      <c r="B7" s="25"/>
      <c r="C7" s="25"/>
      <c r="D7" s="25"/>
      <c r="E7" s="25"/>
      <c r="F7" s="26"/>
    </row>
    <row r="8" spans="1:6" x14ac:dyDescent="0.2">
      <c r="A8" s="24"/>
      <c r="B8" s="25"/>
      <c r="C8" s="25"/>
      <c r="D8" s="25"/>
      <c r="E8" s="25"/>
      <c r="F8" s="26"/>
    </row>
    <row r="9" spans="1:6" x14ac:dyDescent="0.2">
      <c r="A9" s="24"/>
      <c r="B9" s="25"/>
      <c r="C9" s="25"/>
      <c r="D9" s="25"/>
      <c r="E9" s="25"/>
      <c r="F9" s="26"/>
    </row>
    <row r="10" spans="1:6" x14ac:dyDescent="0.2">
      <c r="A10" s="27"/>
      <c r="B10" s="28"/>
      <c r="C10" s="28"/>
      <c r="D10" s="28"/>
      <c r="E10" s="28"/>
      <c r="F10" s="29"/>
    </row>
    <row r="11" spans="1:6" x14ac:dyDescent="0.2">
      <c r="A11" s="34"/>
      <c r="B11" s="34"/>
      <c r="C11" s="34"/>
      <c r="D11" s="34"/>
      <c r="E11" s="34"/>
      <c r="F11" s="34"/>
    </row>
    <row r="12" spans="1:6" ht="15.75" x14ac:dyDescent="0.25">
      <c r="A12" s="272" t="s">
        <v>52</v>
      </c>
      <c r="B12" s="237"/>
      <c r="C12" s="237"/>
      <c r="D12" s="237"/>
      <c r="E12" s="237"/>
      <c r="F12" s="238"/>
    </row>
    <row r="13" spans="1:6" ht="25.5" x14ac:dyDescent="0.2">
      <c r="A13" s="114" t="s">
        <v>130</v>
      </c>
      <c r="B13" s="115" t="s">
        <v>131</v>
      </c>
      <c r="C13" s="35" t="s">
        <v>132</v>
      </c>
      <c r="D13" s="35" t="s">
        <v>133</v>
      </c>
      <c r="E13" s="35" t="s">
        <v>134</v>
      </c>
      <c r="F13" s="35" t="s">
        <v>135</v>
      </c>
    </row>
    <row r="14" spans="1:6" x14ac:dyDescent="0.2">
      <c r="A14" s="116"/>
      <c r="B14" s="117"/>
      <c r="C14" s="30"/>
      <c r="D14" s="31"/>
      <c r="E14" s="36">
        <f t="shared" ref="E14:E19" si="0">B14*D14</f>
        <v>0</v>
      </c>
      <c r="F14" s="36">
        <f t="shared" ref="F14:F19" si="1">E14*C14</f>
        <v>0</v>
      </c>
    </row>
    <row r="15" spans="1:6" x14ac:dyDescent="0.2">
      <c r="A15" s="116"/>
      <c r="B15" s="117"/>
      <c r="C15" s="30"/>
      <c r="D15" s="31"/>
      <c r="E15" s="36">
        <f t="shared" si="0"/>
        <v>0</v>
      </c>
      <c r="F15" s="36">
        <f t="shared" si="1"/>
        <v>0</v>
      </c>
    </row>
    <row r="16" spans="1:6" x14ac:dyDescent="0.2">
      <c r="A16" s="116"/>
      <c r="B16" s="117"/>
      <c r="C16" s="30"/>
      <c r="D16" s="31"/>
      <c r="E16" s="36">
        <f t="shared" si="0"/>
        <v>0</v>
      </c>
      <c r="F16" s="36">
        <f t="shared" si="1"/>
        <v>0</v>
      </c>
    </row>
    <row r="17" spans="1:6" x14ac:dyDescent="0.2">
      <c r="A17" s="116"/>
      <c r="B17" s="117"/>
      <c r="C17" s="30"/>
      <c r="D17" s="31"/>
      <c r="E17" s="36">
        <f t="shared" si="0"/>
        <v>0</v>
      </c>
      <c r="F17" s="36">
        <f t="shared" si="1"/>
        <v>0</v>
      </c>
    </row>
    <row r="18" spans="1:6" x14ac:dyDescent="0.2">
      <c r="A18" s="116"/>
      <c r="B18" s="117"/>
      <c r="C18" s="30"/>
      <c r="D18" s="31"/>
      <c r="E18" s="36">
        <f t="shared" si="0"/>
        <v>0</v>
      </c>
      <c r="F18" s="36">
        <f t="shared" si="1"/>
        <v>0</v>
      </c>
    </row>
    <row r="19" spans="1:6" x14ac:dyDescent="0.2">
      <c r="A19" s="116"/>
      <c r="B19" s="117"/>
      <c r="C19" s="30"/>
      <c r="D19" s="31"/>
      <c r="E19" s="36">
        <f t="shared" si="0"/>
        <v>0</v>
      </c>
      <c r="F19" s="36">
        <f t="shared" si="1"/>
        <v>0</v>
      </c>
    </row>
    <row r="20" spans="1:6" x14ac:dyDescent="0.2">
      <c r="A20" s="239" t="s">
        <v>136</v>
      </c>
      <c r="B20" s="240"/>
      <c r="C20" s="240"/>
      <c r="D20" s="240"/>
      <c r="E20" s="241"/>
      <c r="F20" s="37">
        <f>SUM(F14:F19)</f>
        <v>0</v>
      </c>
    </row>
    <row r="21" spans="1:6" x14ac:dyDescent="0.2">
      <c r="A21" s="242" t="s">
        <v>137</v>
      </c>
      <c r="B21" s="243"/>
      <c r="C21" s="243"/>
      <c r="D21" s="243"/>
      <c r="E21" s="32">
        <v>0</v>
      </c>
      <c r="F21" s="38">
        <f>F20*E21</f>
        <v>0</v>
      </c>
    </row>
    <row r="22" spans="1:6" x14ac:dyDescent="0.2">
      <c r="A22" s="234" t="s">
        <v>138</v>
      </c>
      <c r="B22" s="235"/>
      <c r="C22" s="235"/>
      <c r="D22" s="235"/>
      <c r="E22" s="236"/>
      <c r="F22" s="161">
        <f>F20+F21</f>
        <v>0</v>
      </c>
    </row>
    <row r="23" spans="1:6" x14ac:dyDescent="0.2">
      <c r="A23" s="33"/>
      <c r="B23" s="33"/>
      <c r="C23" s="33"/>
      <c r="D23" s="33"/>
      <c r="E23" s="33"/>
      <c r="F23" s="33"/>
    </row>
    <row r="24" spans="1:6" ht="15.75" x14ac:dyDescent="0.25">
      <c r="A24" s="272" t="s">
        <v>139</v>
      </c>
      <c r="B24" s="237"/>
      <c r="C24" s="237"/>
      <c r="D24" s="237"/>
      <c r="E24" s="237"/>
      <c r="F24" s="238"/>
    </row>
    <row r="25" spans="1:6" ht="25.5" x14ac:dyDescent="0.2">
      <c r="A25" s="114" t="s">
        <v>130</v>
      </c>
      <c r="B25" s="115" t="s">
        <v>131</v>
      </c>
      <c r="C25" s="35" t="s">
        <v>132</v>
      </c>
      <c r="D25" s="35" t="s">
        <v>133</v>
      </c>
      <c r="E25" s="35" t="s">
        <v>134</v>
      </c>
      <c r="F25" s="35" t="s">
        <v>135</v>
      </c>
    </row>
    <row r="26" spans="1:6" x14ac:dyDescent="0.2">
      <c r="A26" s="116"/>
      <c r="B26" s="117"/>
      <c r="C26" s="30"/>
      <c r="D26" s="31"/>
      <c r="E26" s="36">
        <f t="shared" ref="E26:E31" si="2">B26*D26</f>
        <v>0</v>
      </c>
      <c r="F26" s="36">
        <f t="shared" ref="F26:F31" si="3">E26*C26</f>
        <v>0</v>
      </c>
    </row>
    <row r="27" spans="1:6" x14ac:dyDescent="0.2">
      <c r="A27" s="116"/>
      <c r="B27" s="117"/>
      <c r="C27" s="30"/>
      <c r="D27" s="31"/>
      <c r="E27" s="36">
        <f t="shared" si="2"/>
        <v>0</v>
      </c>
      <c r="F27" s="36">
        <f t="shared" si="3"/>
        <v>0</v>
      </c>
    </row>
    <row r="28" spans="1:6" x14ac:dyDescent="0.2">
      <c r="A28" s="116"/>
      <c r="B28" s="117"/>
      <c r="C28" s="30"/>
      <c r="D28" s="31"/>
      <c r="E28" s="36">
        <f t="shared" si="2"/>
        <v>0</v>
      </c>
      <c r="F28" s="36">
        <f t="shared" si="3"/>
        <v>0</v>
      </c>
    </row>
    <row r="29" spans="1:6" x14ac:dyDescent="0.2">
      <c r="A29" s="116"/>
      <c r="B29" s="117"/>
      <c r="C29" s="30"/>
      <c r="D29" s="31"/>
      <c r="E29" s="36">
        <f t="shared" si="2"/>
        <v>0</v>
      </c>
      <c r="F29" s="36">
        <f t="shared" si="3"/>
        <v>0</v>
      </c>
    </row>
    <row r="30" spans="1:6" x14ac:dyDescent="0.2">
      <c r="A30" s="116"/>
      <c r="B30" s="117"/>
      <c r="C30" s="30"/>
      <c r="D30" s="31"/>
      <c r="E30" s="36">
        <f t="shared" si="2"/>
        <v>0</v>
      </c>
      <c r="F30" s="36">
        <f t="shared" si="3"/>
        <v>0</v>
      </c>
    </row>
    <row r="31" spans="1:6" x14ac:dyDescent="0.2">
      <c r="A31" s="116"/>
      <c r="B31" s="117"/>
      <c r="C31" s="30"/>
      <c r="D31" s="31"/>
      <c r="E31" s="36">
        <f t="shared" si="2"/>
        <v>0</v>
      </c>
      <c r="F31" s="36">
        <f t="shared" si="3"/>
        <v>0</v>
      </c>
    </row>
    <row r="32" spans="1:6" x14ac:dyDescent="0.2">
      <c r="A32" s="239" t="s">
        <v>140</v>
      </c>
      <c r="B32" s="240"/>
      <c r="C32" s="240"/>
      <c r="D32" s="240"/>
      <c r="E32" s="241"/>
      <c r="F32" s="37">
        <f>SUM(F26:F31)</f>
        <v>0</v>
      </c>
    </row>
    <row r="33" spans="1:6" x14ac:dyDescent="0.2">
      <c r="A33" s="242" t="s">
        <v>137</v>
      </c>
      <c r="B33" s="243"/>
      <c r="C33" s="243"/>
      <c r="D33" s="243"/>
      <c r="E33" s="32">
        <v>0</v>
      </c>
      <c r="F33" s="38">
        <f>F32*E33</f>
        <v>0</v>
      </c>
    </row>
    <row r="34" spans="1:6" x14ac:dyDescent="0.2">
      <c r="A34" s="234" t="s">
        <v>141</v>
      </c>
      <c r="B34" s="235"/>
      <c r="C34" s="235"/>
      <c r="D34" s="235"/>
      <c r="E34" s="236"/>
      <c r="F34" s="161">
        <f>F32+F33</f>
        <v>0</v>
      </c>
    </row>
    <row r="35" spans="1:6" x14ac:dyDescent="0.2">
      <c r="A35" s="33"/>
      <c r="B35" s="33"/>
      <c r="C35" s="33"/>
      <c r="D35" s="33"/>
      <c r="E35" s="33"/>
      <c r="F35" s="33"/>
    </row>
    <row r="36" spans="1:6" ht="15.75" x14ac:dyDescent="0.25">
      <c r="A36" s="269" t="s">
        <v>129</v>
      </c>
      <c r="B36" s="270"/>
      <c r="C36" s="270"/>
      <c r="D36" s="270"/>
      <c r="E36" s="270"/>
      <c r="F36" s="271"/>
    </row>
    <row r="37" spans="1:6" x14ac:dyDescent="0.2">
      <c r="A37" s="24"/>
      <c r="B37" s="25"/>
      <c r="C37" s="25"/>
      <c r="D37" s="25"/>
      <c r="E37" s="25"/>
      <c r="F37" s="26"/>
    </row>
    <row r="38" spans="1:6" x14ac:dyDescent="0.2">
      <c r="A38" s="24"/>
      <c r="B38" s="25"/>
      <c r="C38" s="25"/>
      <c r="D38" s="25"/>
      <c r="E38" s="25"/>
      <c r="F38" s="26"/>
    </row>
    <row r="39" spans="1:6" x14ac:dyDescent="0.2">
      <c r="A39" s="24"/>
      <c r="B39" s="25"/>
      <c r="C39" s="25"/>
      <c r="D39" s="25"/>
      <c r="E39" s="25"/>
      <c r="F39" s="26"/>
    </row>
    <row r="40" spans="1:6" x14ac:dyDescent="0.2">
      <c r="A40" s="27"/>
      <c r="B40" s="28"/>
      <c r="C40" s="28"/>
      <c r="D40" s="28"/>
      <c r="E40" s="28"/>
      <c r="F40" s="29"/>
    </row>
    <row r="41" spans="1:6" x14ac:dyDescent="0.2">
      <c r="A41" s="33"/>
      <c r="B41" s="33"/>
      <c r="C41" s="33"/>
      <c r="D41" s="33"/>
      <c r="E41" s="33"/>
      <c r="F41" s="33"/>
    </row>
    <row r="42" spans="1:6" x14ac:dyDescent="0.2">
      <c r="A42" s="39" t="s">
        <v>148</v>
      </c>
      <c r="B42" s="39"/>
      <c r="C42" s="39"/>
      <c r="D42" s="39"/>
      <c r="E42" s="39"/>
      <c r="F42" s="39"/>
    </row>
  </sheetData>
  <sheetProtection formatCells="0" formatColumns="0" formatRows="0" insertRows="0"/>
  <printOptions horizontalCentered="1" vertic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33"/>
  <sheetViews>
    <sheetView zoomScaleNormal="100" workbookViewId="0">
      <selection activeCell="H23" sqref="H23"/>
    </sheetView>
  </sheetViews>
  <sheetFormatPr defaultColWidth="9.140625" defaultRowHeight="12.75" x14ac:dyDescent="0.2"/>
  <cols>
    <col min="1" max="1" width="3.28515625" style="4" customWidth="1"/>
    <col min="2" max="2" width="25.85546875" style="4" customWidth="1"/>
    <col min="3" max="6" width="10.140625" style="4" bestFit="1" customWidth="1"/>
    <col min="7" max="8" width="10.140625" style="4" customWidth="1"/>
    <col min="9" max="9" width="10.140625" style="4" bestFit="1" customWidth="1"/>
    <col min="10" max="10" width="8" style="16" customWidth="1"/>
    <col min="11" max="16384" width="9.140625" style="4"/>
  </cols>
  <sheetData>
    <row r="1" spans="1:10" s="9" customFormat="1" ht="15.75" x14ac:dyDescent="0.25">
      <c r="A1" s="274" t="s">
        <v>190</v>
      </c>
      <c r="B1" s="275"/>
      <c r="C1" s="275"/>
      <c r="D1" s="275"/>
      <c r="E1" s="275"/>
      <c r="F1" s="275"/>
      <c r="G1" s="275"/>
      <c r="H1" s="275"/>
      <c r="I1" s="275"/>
      <c r="J1" s="276"/>
    </row>
    <row r="2" spans="1:10" ht="15" customHeight="1" x14ac:dyDescent="0.2">
      <c r="A2" s="10"/>
      <c r="B2" s="11"/>
      <c r="C2" s="11"/>
      <c r="D2" s="11"/>
      <c r="E2" s="11"/>
      <c r="F2" s="11"/>
      <c r="G2" s="11"/>
      <c r="H2" s="11"/>
      <c r="I2" s="11"/>
      <c r="J2" s="15"/>
    </row>
    <row r="3" spans="1:10" ht="18.600000000000001" customHeight="1" x14ac:dyDescent="0.2">
      <c r="A3" s="134"/>
      <c r="B3" s="55"/>
      <c r="C3" s="135" t="s">
        <v>4</v>
      </c>
      <c r="D3" s="135" t="s">
        <v>5</v>
      </c>
      <c r="E3" s="135" t="s">
        <v>6</v>
      </c>
      <c r="F3" s="135" t="s">
        <v>7</v>
      </c>
      <c r="G3" s="135" t="s">
        <v>8</v>
      </c>
      <c r="H3" s="135" t="s">
        <v>117</v>
      </c>
      <c r="I3" s="135" t="s">
        <v>118</v>
      </c>
      <c r="J3" s="136" t="s">
        <v>119</v>
      </c>
    </row>
    <row r="4" spans="1:10" x14ac:dyDescent="0.2">
      <c r="A4" s="169" t="s">
        <v>1</v>
      </c>
      <c r="B4" s="146" t="s">
        <v>10</v>
      </c>
      <c r="C4" s="147"/>
      <c r="D4" s="147"/>
      <c r="E4" s="147"/>
      <c r="F4" s="147"/>
      <c r="G4" s="147"/>
      <c r="H4" s="147"/>
      <c r="I4" s="147"/>
      <c r="J4" s="148"/>
    </row>
    <row r="5" spans="1:10" x14ac:dyDescent="0.2">
      <c r="A5" s="165"/>
      <c r="B5" s="12" t="s">
        <v>11</v>
      </c>
      <c r="C5" s="17">
        <v>0</v>
      </c>
      <c r="D5" s="18">
        <f>ROUND((C5*J5)+C5,0)</f>
        <v>0</v>
      </c>
      <c r="E5" s="18">
        <f t="shared" ref="E5:I6" si="0">ROUND((D5*$J5)+D5,0)</f>
        <v>0</v>
      </c>
      <c r="F5" s="18">
        <f t="shared" si="0"/>
        <v>0</v>
      </c>
      <c r="G5" s="18">
        <f t="shared" si="0"/>
        <v>0</v>
      </c>
      <c r="H5" s="18">
        <f t="shared" si="0"/>
        <v>0</v>
      </c>
      <c r="I5" s="18">
        <f t="shared" si="0"/>
        <v>0</v>
      </c>
      <c r="J5" s="212">
        <v>0</v>
      </c>
    </row>
    <row r="6" spans="1:10" x14ac:dyDescent="0.2">
      <c r="A6" s="165"/>
      <c r="B6" s="12" t="s">
        <v>120</v>
      </c>
      <c r="C6" s="17">
        <v>0</v>
      </c>
      <c r="D6" s="18">
        <f>ROUND((C6*$J6)+C6,0)</f>
        <v>0</v>
      </c>
      <c r="E6" s="18">
        <f t="shared" si="0"/>
        <v>0</v>
      </c>
      <c r="F6" s="18">
        <f t="shared" si="0"/>
        <v>0</v>
      </c>
      <c r="G6" s="18">
        <f t="shared" si="0"/>
        <v>0</v>
      </c>
      <c r="H6" s="18">
        <f t="shared" si="0"/>
        <v>0</v>
      </c>
      <c r="I6" s="18">
        <f t="shared" si="0"/>
        <v>0</v>
      </c>
      <c r="J6" s="212">
        <v>0</v>
      </c>
    </row>
    <row r="7" spans="1:10" x14ac:dyDescent="0.2">
      <c r="A7" s="165"/>
      <c r="B7" s="12" t="s">
        <v>12</v>
      </c>
      <c r="C7" s="17">
        <v>0</v>
      </c>
      <c r="D7" s="18">
        <f t="shared" ref="D7:I14" si="1">ROUND((C7*$J7)+C7,0)</f>
        <v>0</v>
      </c>
      <c r="E7" s="18">
        <f t="shared" si="1"/>
        <v>0</v>
      </c>
      <c r="F7" s="18">
        <f t="shared" si="1"/>
        <v>0</v>
      </c>
      <c r="G7" s="18">
        <f t="shared" si="1"/>
        <v>0</v>
      </c>
      <c r="H7" s="18">
        <f t="shared" si="1"/>
        <v>0</v>
      </c>
      <c r="I7" s="18">
        <f t="shared" si="1"/>
        <v>0</v>
      </c>
      <c r="J7" s="212">
        <v>0</v>
      </c>
    </row>
    <row r="8" spans="1:10" x14ac:dyDescent="0.2">
      <c r="A8" s="165"/>
      <c r="B8" s="12" t="s">
        <v>13</v>
      </c>
      <c r="C8" s="17">
        <v>0</v>
      </c>
      <c r="D8" s="18">
        <f t="shared" si="1"/>
        <v>0</v>
      </c>
      <c r="E8" s="18">
        <f t="shared" si="1"/>
        <v>0</v>
      </c>
      <c r="F8" s="18">
        <f t="shared" si="1"/>
        <v>0</v>
      </c>
      <c r="G8" s="18">
        <f t="shared" si="1"/>
        <v>0</v>
      </c>
      <c r="H8" s="18">
        <f t="shared" si="1"/>
        <v>0</v>
      </c>
      <c r="I8" s="18">
        <f t="shared" si="1"/>
        <v>0</v>
      </c>
      <c r="J8" s="212">
        <v>0</v>
      </c>
    </row>
    <row r="9" spans="1:10" x14ac:dyDescent="0.2">
      <c r="A9" s="165"/>
      <c r="B9" s="12" t="s">
        <v>14</v>
      </c>
      <c r="C9" s="17">
        <v>0</v>
      </c>
      <c r="D9" s="18">
        <f t="shared" si="1"/>
        <v>0</v>
      </c>
      <c r="E9" s="18">
        <f t="shared" si="1"/>
        <v>0</v>
      </c>
      <c r="F9" s="18">
        <f t="shared" si="1"/>
        <v>0</v>
      </c>
      <c r="G9" s="18">
        <f t="shared" si="1"/>
        <v>0</v>
      </c>
      <c r="H9" s="18">
        <f t="shared" si="1"/>
        <v>0</v>
      </c>
      <c r="I9" s="18">
        <f t="shared" si="1"/>
        <v>0</v>
      </c>
      <c r="J9" s="212">
        <v>0</v>
      </c>
    </row>
    <row r="10" spans="1:10" x14ac:dyDescent="0.2">
      <c r="A10" s="165"/>
      <c r="B10" s="12" t="s">
        <v>15</v>
      </c>
      <c r="C10" s="17">
        <v>0</v>
      </c>
      <c r="D10" s="18">
        <f t="shared" si="1"/>
        <v>0</v>
      </c>
      <c r="E10" s="18">
        <f t="shared" si="1"/>
        <v>0</v>
      </c>
      <c r="F10" s="18">
        <f t="shared" si="1"/>
        <v>0</v>
      </c>
      <c r="G10" s="18">
        <f t="shared" si="1"/>
        <v>0</v>
      </c>
      <c r="H10" s="18">
        <f t="shared" si="1"/>
        <v>0</v>
      </c>
      <c r="I10" s="18">
        <f t="shared" si="1"/>
        <v>0</v>
      </c>
      <c r="J10" s="212">
        <v>0</v>
      </c>
    </row>
    <row r="11" spans="1:10" x14ac:dyDescent="0.2">
      <c r="A11" s="165"/>
      <c r="B11" s="12" t="s">
        <v>16</v>
      </c>
      <c r="C11" s="17">
        <v>0</v>
      </c>
      <c r="D11" s="18">
        <f t="shared" si="1"/>
        <v>0</v>
      </c>
      <c r="E11" s="18">
        <f t="shared" si="1"/>
        <v>0</v>
      </c>
      <c r="F11" s="18">
        <f t="shared" si="1"/>
        <v>0</v>
      </c>
      <c r="G11" s="18">
        <f t="shared" si="1"/>
        <v>0</v>
      </c>
      <c r="H11" s="18">
        <f t="shared" si="1"/>
        <v>0</v>
      </c>
      <c r="I11" s="18">
        <f t="shared" si="1"/>
        <v>0</v>
      </c>
      <c r="J11" s="212">
        <v>0</v>
      </c>
    </row>
    <row r="12" spans="1:10" x14ac:dyDescent="0.2">
      <c r="A12" s="165"/>
      <c r="B12" s="12" t="s">
        <v>17</v>
      </c>
      <c r="C12" s="17">
        <v>0</v>
      </c>
      <c r="D12" s="18">
        <f t="shared" si="1"/>
        <v>0</v>
      </c>
      <c r="E12" s="18">
        <f t="shared" si="1"/>
        <v>0</v>
      </c>
      <c r="F12" s="18">
        <f t="shared" si="1"/>
        <v>0</v>
      </c>
      <c r="G12" s="18">
        <f t="shared" si="1"/>
        <v>0</v>
      </c>
      <c r="H12" s="18">
        <f t="shared" si="1"/>
        <v>0</v>
      </c>
      <c r="I12" s="18">
        <f t="shared" si="1"/>
        <v>0</v>
      </c>
      <c r="J12" s="212">
        <v>0</v>
      </c>
    </row>
    <row r="13" spans="1:10" x14ac:dyDescent="0.2">
      <c r="A13" s="165"/>
      <c r="B13" s="12" t="s">
        <v>18</v>
      </c>
      <c r="C13" s="17">
        <v>0</v>
      </c>
      <c r="D13" s="18">
        <f t="shared" si="1"/>
        <v>0</v>
      </c>
      <c r="E13" s="18">
        <f t="shared" si="1"/>
        <v>0</v>
      </c>
      <c r="F13" s="18">
        <f t="shared" si="1"/>
        <v>0</v>
      </c>
      <c r="G13" s="18">
        <f t="shared" si="1"/>
        <v>0</v>
      </c>
      <c r="H13" s="18">
        <f t="shared" si="1"/>
        <v>0</v>
      </c>
      <c r="I13" s="18">
        <f t="shared" si="1"/>
        <v>0</v>
      </c>
      <c r="J13" s="212">
        <v>0</v>
      </c>
    </row>
    <row r="14" spans="1:10" x14ac:dyDescent="0.2">
      <c r="A14" s="165"/>
      <c r="B14" s="12" t="s">
        <v>19</v>
      </c>
      <c r="C14" s="17">
        <v>0</v>
      </c>
      <c r="D14" s="18">
        <f t="shared" si="1"/>
        <v>0</v>
      </c>
      <c r="E14" s="18">
        <f t="shared" si="1"/>
        <v>0</v>
      </c>
      <c r="F14" s="18">
        <f t="shared" si="1"/>
        <v>0</v>
      </c>
      <c r="G14" s="18">
        <f t="shared" si="1"/>
        <v>0</v>
      </c>
      <c r="H14" s="18">
        <f t="shared" si="1"/>
        <v>0</v>
      </c>
      <c r="I14" s="18">
        <f t="shared" si="1"/>
        <v>0</v>
      </c>
      <c r="J14" s="212">
        <v>0</v>
      </c>
    </row>
    <row r="15" spans="1:10" x14ac:dyDescent="0.2">
      <c r="A15" s="165"/>
      <c r="B15" s="151" t="s">
        <v>20</v>
      </c>
      <c r="C15" s="163">
        <f>SUM(C5:C14)</f>
        <v>0</v>
      </c>
      <c r="D15" s="163">
        <f t="shared" ref="D15:I15" si="2">SUM(D5:D14)</f>
        <v>0</v>
      </c>
      <c r="E15" s="163">
        <f t="shared" si="2"/>
        <v>0</v>
      </c>
      <c r="F15" s="163">
        <f t="shared" si="2"/>
        <v>0</v>
      </c>
      <c r="G15" s="163">
        <f t="shared" si="2"/>
        <v>0</v>
      </c>
      <c r="H15" s="163">
        <f t="shared" si="2"/>
        <v>0</v>
      </c>
      <c r="I15" s="163">
        <f t="shared" si="2"/>
        <v>0</v>
      </c>
      <c r="J15" s="164"/>
    </row>
    <row r="16" spans="1:10" x14ac:dyDescent="0.2">
      <c r="A16" s="165"/>
      <c r="B16" s="12" t="s">
        <v>21</v>
      </c>
      <c r="C16" s="17">
        <v>0</v>
      </c>
      <c r="D16" s="19">
        <f t="shared" ref="D16:I17" si="3">ROUND((C16*$J16)+C16,0)</f>
        <v>0</v>
      </c>
      <c r="E16" s="19">
        <f t="shared" si="3"/>
        <v>0</v>
      </c>
      <c r="F16" s="19">
        <f t="shared" si="3"/>
        <v>0</v>
      </c>
      <c r="G16" s="19">
        <f t="shared" si="3"/>
        <v>0</v>
      </c>
      <c r="H16" s="19">
        <f t="shared" si="3"/>
        <v>0</v>
      </c>
      <c r="I16" s="19">
        <f t="shared" si="3"/>
        <v>0</v>
      </c>
      <c r="J16" s="212">
        <v>0</v>
      </c>
    </row>
    <row r="17" spans="1:10" x14ac:dyDescent="0.2">
      <c r="A17" s="165" t="s">
        <v>9</v>
      </c>
      <c r="B17" s="12" t="s">
        <v>22</v>
      </c>
      <c r="C17" s="17">
        <v>0</v>
      </c>
      <c r="D17" s="19">
        <f t="shared" si="3"/>
        <v>0</v>
      </c>
      <c r="E17" s="19">
        <f t="shared" si="3"/>
        <v>0</v>
      </c>
      <c r="F17" s="19">
        <f t="shared" si="3"/>
        <v>0</v>
      </c>
      <c r="G17" s="19">
        <f t="shared" si="3"/>
        <v>0</v>
      </c>
      <c r="H17" s="19">
        <f t="shared" si="3"/>
        <v>0</v>
      </c>
      <c r="I17" s="19">
        <f t="shared" si="3"/>
        <v>0</v>
      </c>
      <c r="J17" s="212">
        <v>0</v>
      </c>
    </row>
    <row r="18" spans="1:10" x14ac:dyDescent="0.2">
      <c r="A18" s="165"/>
      <c r="B18" s="12" t="s">
        <v>23</v>
      </c>
      <c r="C18" s="17">
        <v>0</v>
      </c>
      <c r="D18" s="19">
        <f t="shared" ref="D18:I18" si="4">ROUND((C18*$J18)+C18,0)</f>
        <v>0</v>
      </c>
      <c r="E18" s="19">
        <f t="shared" si="4"/>
        <v>0</v>
      </c>
      <c r="F18" s="19">
        <f t="shared" si="4"/>
        <v>0</v>
      </c>
      <c r="G18" s="19">
        <f t="shared" si="4"/>
        <v>0</v>
      </c>
      <c r="H18" s="19">
        <f t="shared" si="4"/>
        <v>0</v>
      </c>
      <c r="I18" s="19">
        <f t="shared" si="4"/>
        <v>0</v>
      </c>
      <c r="J18" s="212">
        <v>0</v>
      </c>
    </row>
    <row r="19" spans="1:10" x14ac:dyDescent="0.2">
      <c r="A19" s="165"/>
      <c r="B19" s="12" t="s">
        <v>24</v>
      </c>
      <c r="C19" s="17">
        <v>0</v>
      </c>
      <c r="D19" s="19">
        <f t="shared" ref="D19:I19" si="5">ROUND((C19*$J19)+C19,0)</f>
        <v>0</v>
      </c>
      <c r="E19" s="19">
        <f t="shared" si="5"/>
        <v>0</v>
      </c>
      <c r="F19" s="19">
        <f t="shared" si="5"/>
        <v>0</v>
      </c>
      <c r="G19" s="19">
        <f t="shared" si="5"/>
        <v>0</v>
      </c>
      <c r="H19" s="19">
        <f t="shared" si="5"/>
        <v>0</v>
      </c>
      <c r="I19" s="19">
        <f t="shared" si="5"/>
        <v>0</v>
      </c>
      <c r="J19" s="212">
        <v>0</v>
      </c>
    </row>
    <row r="20" spans="1:10" ht="12.75" customHeight="1" x14ac:dyDescent="0.2">
      <c r="A20" s="162"/>
      <c r="B20" s="151" t="s">
        <v>25</v>
      </c>
      <c r="C20" s="163">
        <f>SUM(C15:C19)</f>
        <v>0</v>
      </c>
      <c r="D20" s="163">
        <f t="shared" ref="D20:I20" si="6">SUM(D15:D19)</f>
        <v>0</v>
      </c>
      <c r="E20" s="163">
        <f t="shared" si="6"/>
        <v>0</v>
      </c>
      <c r="F20" s="163">
        <f t="shared" si="6"/>
        <v>0</v>
      </c>
      <c r="G20" s="163">
        <f t="shared" si="6"/>
        <v>0</v>
      </c>
      <c r="H20" s="163">
        <f t="shared" si="6"/>
        <v>0</v>
      </c>
      <c r="I20" s="163">
        <f t="shared" si="6"/>
        <v>0</v>
      </c>
      <c r="J20" s="164"/>
    </row>
    <row r="21" spans="1:10" x14ac:dyDescent="0.2">
      <c r="A21" s="134"/>
      <c r="B21" s="137"/>
      <c r="C21" s="138" t="s">
        <v>4</v>
      </c>
      <c r="D21" s="138" t="s">
        <v>5</v>
      </c>
      <c r="E21" s="138" t="s">
        <v>6</v>
      </c>
      <c r="F21" s="138" t="s">
        <v>7</v>
      </c>
      <c r="G21" s="138" t="s">
        <v>8</v>
      </c>
      <c r="H21" s="138" t="s">
        <v>117</v>
      </c>
      <c r="I21" s="138" t="s">
        <v>118</v>
      </c>
      <c r="J21" s="139"/>
    </row>
    <row r="22" spans="1:10" x14ac:dyDescent="0.2">
      <c r="A22" s="142" t="s">
        <v>2</v>
      </c>
      <c r="B22" s="143" t="s">
        <v>26</v>
      </c>
      <c r="C22" s="144"/>
      <c r="D22" s="144"/>
      <c r="E22" s="144"/>
      <c r="F22" s="144"/>
      <c r="G22" s="144"/>
      <c r="H22" s="144"/>
      <c r="I22" s="144"/>
      <c r="J22" s="145"/>
    </row>
    <row r="23" spans="1:10" x14ac:dyDescent="0.2">
      <c r="A23" s="165"/>
      <c r="B23" s="13" t="s">
        <v>27</v>
      </c>
      <c r="C23" s="20">
        <v>0</v>
      </c>
      <c r="D23" s="21">
        <f t="shared" ref="D23:I23" si="7">ROUND((C23*$J23)+C23,0)</f>
        <v>0</v>
      </c>
      <c r="E23" s="21">
        <f t="shared" si="7"/>
        <v>0</v>
      </c>
      <c r="F23" s="21">
        <f t="shared" si="7"/>
        <v>0</v>
      </c>
      <c r="G23" s="21">
        <f t="shared" si="7"/>
        <v>0</v>
      </c>
      <c r="H23" s="21">
        <f t="shared" si="7"/>
        <v>0</v>
      </c>
      <c r="I23" s="21">
        <f t="shared" si="7"/>
        <v>0</v>
      </c>
      <c r="J23" s="213">
        <v>0</v>
      </c>
    </row>
    <row r="24" spans="1:10" x14ac:dyDescent="0.2">
      <c r="A24" s="165"/>
      <c r="B24" s="12" t="s">
        <v>28</v>
      </c>
      <c r="C24" s="20">
        <v>0</v>
      </c>
      <c r="D24" s="21">
        <f t="shared" ref="D24:I27" si="8">ROUND((C24*$J24)+C24,0)</f>
        <v>0</v>
      </c>
      <c r="E24" s="21">
        <f t="shared" si="8"/>
        <v>0</v>
      </c>
      <c r="F24" s="21">
        <f t="shared" si="8"/>
        <v>0</v>
      </c>
      <c r="G24" s="21">
        <f t="shared" si="8"/>
        <v>0</v>
      </c>
      <c r="H24" s="21">
        <f t="shared" si="8"/>
        <v>0</v>
      </c>
      <c r="I24" s="21">
        <f t="shared" si="8"/>
        <v>0</v>
      </c>
      <c r="J24" s="213">
        <v>0</v>
      </c>
    </row>
    <row r="25" spans="1:10" x14ac:dyDescent="0.2">
      <c r="A25" s="165"/>
      <c r="B25" s="12" t="s">
        <v>29</v>
      </c>
      <c r="C25" s="20">
        <v>0</v>
      </c>
      <c r="D25" s="21">
        <f t="shared" si="8"/>
        <v>0</v>
      </c>
      <c r="E25" s="21">
        <f t="shared" si="8"/>
        <v>0</v>
      </c>
      <c r="F25" s="21">
        <f t="shared" si="8"/>
        <v>0</v>
      </c>
      <c r="G25" s="21">
        <f t="shared" si="8"/>
        <v>0</v>
      </c>
      <c r="H25" s="21">
        <f t="shared" si="8"/>
        <v>0</v>
      </c>
      <c r="I25" s="21">
        <f t="shared" si="8"/>
        <v>0</v>
      </c>
      <c r="J25" s="213">
        <v>0</v>
      </c>
    </row>
    <row r="26" spans="1:10" x14ac:dyDescent="0.2">
      <c r="A26" s="165"/>
      <c r="B26" s="12" t="s">
        <v>30</v>
      </c>
      <c r="C26" s="20">
        <v>0</v>
      </c>
      <c r="D26" s="21">
        <f t="shared" si="8"/>
        <v>0</v>
      </c>
      <c r="E26" s="21">
        <f t="shared" si="8"/>
        <v>0</v>
      </c>
      <c r="F26" s="21">
        <f t="shared" si="8"/>
        <v>0</v>
      </c>
      <c r="G26" s="21">
        <f t="shared" si="8"/>
        <v>0</v>
      </c>
      <c r="H26" s="21">
        <f t="shared" si="8"/>
        <v>0</v>
      </c>
      <c r="I26" s="21">
        <f t="shared" si="8"/>
        <v>0</v>
      </c>
      <c r="J26" s="213">
        <v>0</v>
      </c>
    </row>
    <row r="27" spans="1:10" x14ac:dyDescent="0.2">
      <c r="A27" s="165"/>
      <c r="B27" s="12" t="s">
        <v>31</v>
      </c>
      <c r="C27" s="20">
        <v>0</v>
      </c>
      <c r="D27" s="21">
        <f t="shared" si="8"/>
        <v>0</v>
      </c>
      <c r="E27" s="21">
        <f t="shared" si="8"/>
        <v>0</v>
      </c>
      <c r="F27" s="21">
        <f t="shared" si="8"/>
        <v>0</v>
      </c>
      <c r="G27" s="21">
        <f t="shared" si="8"/>
        <v>0</v>
      </c>
      <c r="H27" s="21">
        <f t="shared" si="8"/>
        <v>0</v>
      </c>
      <c r="I27" s="21">
        <f t="shared" si="8"/>
        <v>0</v>
      </c>
      <c r="J27" s="213">
        <v>0</v>
      </c>
    </row>
    <row r="28" spans="1:10" x14ac:dyDescent="0.2">
      <c r="A28" s="162"/>
      <c r="B28" s="151" t="s">
        <v>32</v>
      </c>
      <c r="C28" s="163">
        <f t="shared" ref="C28:I28" si="9">SUM(C23:C27)</f>
        <v>0</v>
      </c>
      <c r="D28" s="163">
        <f t="shared" si="9"/>
        <v>0</v>
      </c>
      <c r="E28" s="163">
        <f t="shared" si="9"/>
        <v>0</v>
      </c>
      <c r="F28" s="163">
        <f t="shared" si="9"/>
        <v>0</v>
      </c>
      <c r="G28" s="163">
        <f t="shared" si="9"/>
        <v>0</v>
      </c>
      <c r="H28" s="163">
        <f t="shared" si="9"/>
        <v>0</v>
      </c>
      <c r="I28" s="166">
        <f t="shared" si="9"/>
        <v>0</v>
      </c>
      <c r="J28" s="164"/>
    </row>
    <row r="29" spans="1:10" x14ac:dyDescent="0.2">
      <c r="A29" s="134"/>
      <c r="B29" s="137"/>
      <c r="C29" s="138" t="s">
        <v>4</v>
      </c>
      <c r="D29" s="138" t="s">
        <v>5</v>
      </c>
      <c r="E29" s="138" t="s">
        <v>6</v>
      </c>
      <c r="F29" s="138" t="s">
        <v>7</v>
      </c>
      <c r="G29" s="138" t="s">
        <v>8</v>
      </c>
      <c r="H29" s="138" t="s">
        <v>117</v>
      </c>
      <c r="I29" s="138" t="s">
        <v>118</v>
      </c>
      <c r="J29" s="139"/>
    </row>
    <row r="30" spans="1:10" x14ac:dyDescent="0.2">
      <c r="A30" s="142" t="s">
        <v>3</v>
      </c>
      <c r="B30" s="143" t="s">
        <v>33</v>
      </c>
      <c r="C30" s="144"/>
      <c r="D30" s="144"/>
      <c r="E30" s="144"/>
      <c r="F30" s="144"/>
      <c r="G30" s="144"/>
      <c r="H30" s="144"/>
      <c r="I30" s="144"/>
      <c r="J30" s="118"/>
    </row>
    <row r="31" spans="1:10" x14ac:dyDescent="0.2">
      <c r="A31" s="168"/>
      <c r="B31" s="12" t="s">
        <v>34</v>
      </c>
      <c r="C31" s="20">
        <v>0</v>
      </c>
      <c r="D31" s="20">
        <v>0</v>
      </c>
      <c r="E31" s="20">
        <v>0</v>
      </c>
      <c r="F31" s="20">
        <v>0</v>
      </c>
      <c r="G31" s="20">
        <v>0</v>
      </c>
      <c r="H31" s="20">
        <v>0</v>
      </c>
      <c r="I31" s="22">
        <v>0</v>
      </c>
      <c r="J31" s="214"/>
    </row>
    <row r="32" spans="1:10" x14ac:dyDescent="0.2">
      <c r="A32" s="134"/>
      <c r="B32" s="137"/>
      <c r="C32" s="140" t="s">
        <v>4</v>
      </c>
      <c r="D32" s="140" t="s">
        <v>5</v>
      </c>
      <c r="E32" s="140" t="s">
        <v>6</v>
      </c>
      <c r="F32" s="140" t="s">
        <v>7</v>
      </c>
      <c r="G32" s="140" t="s">
        <v>8</v>
      </c>
      <c r="H32" s="140" t="s">
        <v>117</v>
      </c>
      <c r="I32" s="140" t="s">
        <v>118</v>
      </c>
      <c r="J32" s="141"/>
    </row>
    <row r="33" spans="1:10" x14ac:dyDescent="0.2">
      <c r="A33" s="167" t="s">
        <v>121</v>
      </c>
      <c r="B33" s="167"/>
      <c r="C33" s="163">
        <f t="shared" ref="C33:I33" si="10">C20+C28+C31</f>
        <v>0</v>
      </c>
      <c r="D33" s="163">
        <f t="shared" si="10"/>
        <v>0</v>
      </c>
      <c r="E33" s="163">
        <f t="shared" si="10"/>
        <v>0</v>
      </c>
      <c r="F33" s="163">
        <f t="shared" si="10"/>
        <v>0</v>
      </c>
      <c r="G33" s="163">
        <f t="shared" si="10"/>
        <v>0</v>
      </c>
      <c r="H33" s="163">
        <f t="shared" si="10"/>
        <v>0</v>
      </c>
      <c r="I33" s="166">
        <f t="shared" si="10"/>
        <v>0</v>
      </c>
      <c r="J33" s="164"/>
    </row>
  </sheetData>
  <sheetProtection formatCells="0" formatColumns="0" formatRows="0" insertColumns="0" insertRows="0" deleteColumns="0" deleteRows="0" selectLockedCells="1"/>
  <phoneticPr fontId="0" type="noConversion"/>
  <printOptions horizontalCentered="1" vertic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7"/>
  <sheetViews>
    <sheetView zoomScaleNormal="100" workbookViewId="0">
      <selection activeCell="B20" sqref="B20"/>
    </sheetView>
  </sheetViews>
  <sheetFormatPr defaultColWidth="9.140625" defaultRowHeight="12.75" x14ac:dyDescent="0.2"/>
  <cols>
    <col min="1" max="1" width="3.42578125" style="4" customWidth="1"/>
    <col min="2" max="2" width="22.85546875" style="4" customWidth="1"/>
    <col min="3" max="6" width="10.140625" style="4" bestFit="1" customWidth="1"/>
    <col min="7" max="8" width="10.140625" style="4" customWidth="1"/>
    <col min="9" max="9" width="10.140625" style="4" bestFit="1" customWidth="1"/>
    <col min="10" max="16384" width="9.140625" style="4"/>
  </cols>
  <sheetData>
    <row r="1" spans="1:11" ht="15.75" customHeight="1" x14ac:dyDescent="0.2">
      <c r="A1" s="286" t="s">
        <v>185</v>
      </c>
      <c r="B1" s="287"/>
      <c r="C1" s="287"/>
      <c r="D1" s="287"/>
      <c r="E1" s="287"/>
      <c r="F1" s="287"/>
      <c r="G1" s="287"/>
      <c r="H1" s="287"/>
      <c r="I1" s="288"/>
    </row>
    <row r="2" spans="1:11" ht="15.75" customHeight="1" x14ac:dyDescent="0.2">
      <c r="A2" s="283"/>
      <c r="B2" s="284"/>
      <c r="C2" s="284"/>
      <c r="D2" s="284"/>
      <c r="E2" s="284"/>
      <c r="F2" s="284"/>
      <c r="G2" s="284"/>
      <c r="H2" s="284"/>
      <c r="I2" s="285"/>
    </row>
    <row r="3" spans="1:11" x14ac:dyDescent="0.2">
      <c r="A3" s="100"/>
      <c r="B3" s="101"/>
      <c r="C3" s="102" t="s">
        <v>4</v>
      </c>
      <c r="D3" s="102" t="s">
        <v>5</v>
      </c>
      <c r="E3" s="102" t="s">
        <v>6</v>
      </c>
      <c r="F3" s="102" t="s">
        <v>7</v>
      </c>
      <c r="G3" s="102" t="s">
        <v>8</v>
      </c>
      <c r="H3" s="102" t="s">
        <v>117</v>
      </c>
      <c r="I3" s="103" t="s">
        <v>118</v>
      </c>
    </row>
    <row r="4" spans="1:11" x14ac:dyDescent="0.2">
      <c r="A4" s="142" t="s">
        <v>1</v>
      </c>
      <c r="B4" s="143" t="s">
        <v>0</v>
      </c>
      <c r="C4" s="149"/>
      <c r="D4" s="149"/>
      <c r="E4" s="149"/>
      <c r="F4" s="149"/>
      <c r="G4" s="149"/>
      <c r="H4" s="149"/>
      <c r="I4" s="150"/>
    </row>
    <row r="5" spans="1:11" x14ac:dyDescent="0.2">
      <c r="A5" s="100"/>
      <c r="B5" s="13" t="s">
        <v>126</v>
      </c>
      <c r="C5" s="13">
        <f>'Exhibit B-4'!I14</f>
        <v>0</v>
      </c>
      <c r="D5" s="14">
        <v>0</v>
      </c>
      <c r="E5" s="14">
        <v>0</v>
      </c>
      <c r="F5" s="14">
        <v>0</v>
      </c>
      <c r="G5" s="14">
        <v>0</v>
      </c>
      <c r="H5" s="14">
        <v>0</v>
      </c>
      <c r="I5" s="14">
        <v>0</v>
      </c>
    </row>
    <row r="6" spans="1:11" x14ac:dyDescent="0.2">
      <c r="A6" s="100"/>
      <c r="B6" s="12" t="s">
        <v>122</v>
      </c>
      <c r="C6" s="12">
        <f>'Exhibit B-4'!I26</f>
        <v>0</v>
      </c>
      <c r="D6" s="2"/>
      <c r="E6" s="2"/>
      <c r="F6" s="2"/>
      <c r="G6" s="2"/>
      <c r="H6" s="2"/>
      <c r="I6" s="2"/>
    </row>
    <row r="7" spans="1:11" x14ac:dyDescent="0.2">
      <c r="A7" s="100"/>
      <c r="B7" s="12" t="s">
        <v>123</v>
      </c>
      <c r="C7" s="12">
        <f>'Exhibit B-4'!I32</f>
        <v>0</v>
      </c>
      <c r="D7" s="2"/>
      <c r="E7" s="2"/>
      <c r="F7" s="2"/>
      <c r="G7" s="2"/>
      <c r="H7" s="2"/>
      <c r="I7" s="2"/>
    </row>
    <row r="8" spans="1:11" x14ac:dyDescent="0.2">
      <c r="A8" s="100"/>
      <c r="B8" s="12" t="s">
        <v>124</v>
      </c>
      <c r="C8" s="12">
        <f>'Exhibit B-4'!I40</f>
        <v>3000</v>
      </c>
      <c r="D8" s="2"/>
      <c r="E8" s="2"/>
      <c r="F8" s="2"/>
      <c r="G8" s="2"/>
      <c r="H8" s="2"/>
      <c r="I8" s="2"/>
    </row>
    <row r="9" spans="1:11" x14ac:dyDescent="0.2">
      <c r="A9" s="100"/>
      <c r="B9" s="151" t="s">
        <v>125</v>
      </c>
      <c r="C9" s="151">
        <f t="shared" ref="C9:I9" si="0">SUM(C5:C8)</f>
        <v>3000</v>
      </c>
      <c r="D9" s="151">
        <f t="shared" si="0"/>
        <v>0</v>
      </c>
      <c r="E9" s="151">
        <f t="shared" si="0"/>
        <v>0</v>
      </c>
      <c r="F9" s="151">
        <f t="shared" si="0"/>
        <v>0</v>
      </c>
      <c r="G9" s="151">
        <f t="shared" si="0"/>
        <v>0</v>
      </c>
      <c r="H9" s="151">
        <f t="shared" si="0"/>
        <v>0</v>
      </c>
      <c r="I9" s="151">
        <f t="shared" si="0"/>
        <v>0</v>
      </c>
    </row>
    <row r="10" spans="1:11" x14ac:dyDescent="0.2">
      <c r="A10" s="100"/>
      <c r="B10" s="101"/>
      <c r="C10" s="101"/>
      <c r="D10" s="101"/>
      <c r="E10" s="101"/>
      <c r="F10" s="101"/>
      <c r="G10" s="101"/>
      <c r="H10" s="101"/>
      <c r="I10" s="104"/>
    </row>
    <row r="11" spans="1:11" x14ac:dyDescent="0.2">
      <c r="A11" s="142" t="s">
        <v>2</v>
      </c>
      <c r="B11" s="143" t="s">
        <v>149</v>
      </c>
      <c r="C11" s="149"/>
      <c r="D11" s="149"/>
      <c r="E11" s="149"/>
      <c r="F11" s="149"/>
      <c r="G11" s="149"/>
      <c r="H11" s="149"/>
      <c r="I11" s="150"/>
      <c r="K11" s="99"/>
    </row>
    <row r="12" spans="1:11" x14ac:dyDescent="0.2">
      <c r="A12" s="105" t="s">
        <v>9</v>
      </c>
      <c r="B12" s="106" t="s">
        <v>9</v>
      </c>
      <c r="C12" s="13">
        <f>'Exhibit B-6'!C33</f>
        <v>0</v>
      </c>
      <c r="D12" s="13">
        <f>'Exhibit B-6'!D33</f>
        <v>0</v>
      </c>
      <c r="E12" s="13">
        <f>'Exhibit B-6'!E33</f>
        <v>0</v>
      </c>
      <c r="F12" s="13">
        <f>'Exhibit B-6'!F$33</f>
        <v>0</v>
      </c>
      <c r="G12" s="13">
        <f>'Exhibit B-6'!G$33</f>
        <v>0</v>
      </c>
      <c r="H12" s="13">
        <f>'Exhibit B-6'!H$33</f>
        <v>0</v>
      </c>
      <c r="I12" s="13">
        <f>'Exhibit B-6'!I$33</f>
        <v>0</v>
      </c>
    </row>
    <row r="13" spans="1:11" x14ac:dyDescent="0.2">
      <c r="A13" s="100"/>
      <c r="B13" s="101"/>
      <c r="C13" s="101"/>
      <c r="D13" s="101"/>
      <c r="E13" s="101"/>
      <c r="F13" s="101"/>
      <c r="G13" s="101"/>
      <c r="H13" s="101"/>
      <c r="I13" s="104"/>
    </row>
    <row r="14" spans="1:11" x14ac:dyDescent="0.2">
      <c r="A14" s="142" t="s">
        <v>3</v>
      </c>
      <c r="B14" s="143" t="s">
        <v>150</v>
      </c>
      <c r="C14" s="149"/>
      <c r="D14" s="149"/>
      <c r="E14" s="149"/>
      <c r="F14" s="149"/>
      <c r="G14" s="149"/>
      <c r="H14" s="149"/>
      <c r="I14" s="150"/>
    </row>
    <row r="15" spans="1:11" x14ac:dyDescent="0.2">
      <c r="A15" s="105" t="s">
        <v>9</v>
      </c>
      <c r="B15" s="106" t="s">
        <v>9</v>
      </c>
      <c r="C15" s="107">
        <f t="shared" ref="C15:I15" si="1">C9-C12</f>
        <v>3000</v>
      </c>
      <c r="D15" s="107">
        <f t="shared" si="1"/>
        <v>0</v>
      </c>
      <c r="E15" s="107">
        <f t="shared" si="1"/>
        <v>0</v>
      </c>
      <c r="F15" s="107">
        <f t="shared" si="1"/>
        <v>0</v>
      </c>
      <c r="G15" s="107">
        <f t="shared" si="1"/>
        <v>0</v>
      </c>
      <c r="H15" s="107">
        <f t="shared" si="1"/>
        <v>0</v>
      </c>
      <c r="I15" s="107">
        <f t="shared" si="1"/>
        <v>0</v>
      </c>
    </row>
    <row r="16" spans="1:11" x14ac:dyDescent="0.2">
      <c r="A16" s="108" t="s">
        <v>127</v>
      </c>
      <c r="B16" s="109"/>
      <c r="C16" s="109"/>
      <c r="D16" s="109"/>
      <c r="E16" s="109"/>
      <c r="F16" s="109"/>
      <c r="G16" s="109"/>
      <c r="H16" s="109"/>
      <c r="I16" s="110"/>
    </row>
    <row r="17" spans="1:9" x14ac:dyDescent="0.2">
      <c r="A17" s="251"/>
      <c r="B17" s="252"/>
      <c r="C17" s="252"/>
      <c r="D17" s="252"/>
      <c r="E17" s="252"/>
      <c r="F17" s="252"/>
      <c r="G17" s="252"/>
      <c r="H17" s="252"/>
      <c r="I17" s="253"/>
    </row>
    <row r="18" spans="1:9" x14ac:dyDescent="0.2">
      <c r="A18" s="251"/>
      <c r="B18" s="252"/>
      <c r="C18" s="252"/>
      <c r="D18" s="252"/>
      <c r="E18" s="252"/>
      <c r="F18" s="252"/>
      <c r="G18" s="252"/>
      <c r="H18" s="252"/>
      <c r="I18" s="253"/>
    </row>
    <row r="19" spans="1:9" x14ac:dyDescent="0.2">
      <c r="A19" s="251"/>
      <c r="B19" s="252"/>
      <c r="C19" s="252"/>
      <c r="D19" s="252"/>
      <c r="E19" s="252"/>
      <c r="F19" s="252"/>
      <c r="G19" s="252"/>
      <c r="H19" s="252"/>
      <c r="I19" s="253"/>
    </row>
    <row r="20" spans="1:9" x14ac:dyDescent="0.2">
      <c r="A20" s="251"/>
      <c r="B20" s="252"/>
      <c r="C20" s="252"/>
      <c r="D20" s="252"/>
      <c r="E20" s="252"/>
      <c r="F20" s="252"/>
      <c r="G20" s="252"/>
      <c r="H20" s="252"/>
      <c r="I20" s="253"/>
    </row>
    <row r="21" spans="1:9" x14ac:dyDescent="0.2">
      <c r="A21" s="251"/>
      <c r="B21" s="252"/>
      <c r="C21" s="252"/>
      <c r="D21" s="252"/>
      <c r="E21" s="252"/>
      <c r="F21" s="252"/>
      <c r="G21" s="252"/>
      <c r="H21" s="252"/>
      <c r="I21" s="253"/>
    </row>
    <row r="22" spans="1:9" x14ac:dyDescent="0.2">
      <c r="A22" s="251"/>
      <c r="B22" s="252"/>
      <c r="C22" s="252"/>
      <c r="D22" s="252"/>
      <c r="E22" s="252"/>
      <c r="F22" s="252"/>
      <c r="G22" s="252"/>
      <c r="H22" s="252"/>
      <c r="I22" s="253"/>
    </row>
    <row r="23" spans="1:9" x14ac:dyDescent="0.2">
      <c r="A23" s="251"/>
      <c r="B23" s="252"/>
      <c r="C23" s="252"/>
      <c r="D23" s="252"/>
      <c r="E23" s="252"/>
      <c r="F23" s="252"/>
      <c r="G23" s="252"/>
      <c r="H23" s="252"/>
      <c r="I23" s="253"/>
    </row>
    <row r="24" spans="1:9" x14ac:dyDescent="0.2">
      <c r="A24" s="254"/>
      <c r="B24" s="255"/>
      <c r="C24" s="255"/>
      <c r="D24" s="255"/>
      <c r="E24" s="255"/>
      <c r="F24" s="255"/>
      <c r="G24" s="255"/>
      <c r="H24" s="255"/>
      <c r="I24" s="256"/>
    </row>
    <row r="25" spans="1:9" x14ac:dyDescent="0.2">
      <c r="A25" s="108" t="s">
        <v>151</v>
      </c>
      <c r="B25" s="109"/>
      <c r="C25" s="109"/>
      <c r="D25" s="109"/>
      <c r="E25" s="109"/>
      <c r="F25" s="109"/>
      <c r="G25" s="109"/>
      <c r="H25" s="109"/>
      <c r="I25" s="110"/>
    </row>
    <row r="26" spans="1:9" x14ac:dyDescent="0.2">
      <c r="A26" s="245"/>
      <c r="B26" s="246"/>
      <c r="C26" s="246"/>
      <c r="D26" s="246"/>
      <c r="E26" s="246"/>
      <c r="F26" s="246"/>
      <c r="G26" s="246"/>
      <c r="H26" s="246"/>
      <c r="I26" s="247"/>
    </row>
    <row r="27" spans="1:9" x14ac:dyDescent="0.2">
      <c r="A27" s="245"/>
      <c r="B27" s="246"/>
      <c r="C27" s="246"/>
      <c r="D27" s="246"/>
      <c r="E27" s="246"/>
      <c r="F27" s="246"/>
      <c r="G27" s="246"/>
      <c r="H27" s="246"/>
      <c r="I27" s="247"/>
    </row>
    <row r="28" spans="1:9" x14ac:dyDescent="0.2">
      <c r="A28" s="245"/>
      <c r="B28" s="246"/>
      <c r="C28" s="246"/>
      <c r="D28" s="246"/>
      <c r="E28" s="246"/>
      <c r="F28" s="246"/>
      <c r="G28" s="246"/>
      <c r="H28" s="246"/>
      <c r="I28" s="247"/>
    </row>
    <row r="29" spans="1:9" x14ac:dyDescent="0.2">
      <c r="A29" s="245"/>
      <c r="B29" s="246"/>
      <c r="C29" s="246"/>
      <c r="D29" s="246"/>
      <c r="E29" s="246"/>
      <c r="F29" s="246"/>
      <c r="G29" s="246"/>
      <c r="H29" s="246"/>
      <c r="I29" s="247"/>
    </row>
    <row r="30" spans="1:9" x14ac:dyDescent="0.2">
      <c r="A30" s="245"/>
      <c r="B30" s="246"/>
      <c r="C30" s="246"/>
      <c r="D30" s="246"/>
      <c r="E30" s="246"/>
      <c r="F30" s="246"/>
      <c r="G30" s="246"/>
      <c r="H30" s="246"/>
      <c r="I30" s="247"/>
    </row>
    <row r="31" spans="1:9" x14ac:dyDescent="0.2">
      <c r="A31" s="245"/>
      <c r="B31" s="246"/>
      <c r="C31" s="246"/>
      <c r="D31" s="246"/>
      <c r="E31" s="246"/>
      <c r="F31" s="246"/>
      <c r="G31" s="246"/>
      <c r="H31" s="246"/>
      <c r="I31" s="247"/>
    </row>
    <row r="32" spans="1:9" x14ac:dyDescent="0.2">
      <c r="A32" s="245"/>
      <c r="B32" s="246"/>
      <c r="C32" s="246"/>
      <c r="D32" s="246"/>
      <c r="E32" s="246"/>
      <c r="F32" s="246"/>
      <c r="G32" s="246"/>
      <c r="H32" s="246"/>
      <c r="I32" s="247"/>
    </row>
    <row r="33" spans="1:9" x14ac:dyDescent="0.2">
      <c r="A33" s="245"/>
      <c r="B33" s="246"/>
      <c r="C33" s="246"/>
      <c r="D33" s="246"/>
      <c r="E33" s="246"/>
      <c r="F33" s="246"/>
      <c r="G33" s="246"/>
      <c r="H33" s="246"/>
      <c r="I33" s="247"/>
    </row>
    <row r="34" spans="1:9" x14ac:dyDescent="0.2">
      <c r="A34" s="245"/>
      <c r="B34" s="246"/>
      <c r="C34" s="246"/>
      <c r="D34" s="246"/>
      <c r="E34" s="246"/>
      <c r="F34" s="246"/>
      <c r="G34" s="246"/>
      <c r="H34" s="246"/>
      <c r="I34" s="247"/>
    </row>
    <row r="35" spans="1:9" x14ac:dyDescent="0.2">
      <c r="A35" s="245"/>
      <c r="B35" s="246"/>
      <c r="C35" s="246"/>
      <c r="D35" s="246"/>
      <c r="E35" s="246"/>
      <c r="F35" s="246"/>
      <c r="G35" s="246"/>
      <c r="H35" s="246"/>
      <c r="I35" s="247"/>
    </row>
    <row r="36" spans="1:9" x14ac:dyDescent="0.2">
      <c r="A36" s="245"/>
      <c r="B36" s="246"/>
      <c r="C36" s="246"/>
      <c r="D36" s="246"/>
      <c r="E36" s="246"/>
      <c r="F36" s="246"/>
      <c r="G36" s="246"/>
      <c r="H36" s="246"/>
      <c r="I36" s="247"/>
    </row>
    <row r="37" spans="1:9" x14ac:dyDescent="0.2">
      <c r="A37" s="248"/>
      <c r="B37" s="249"/>
      <c r="C37" s="249"/>
      <c r="D37" s="249"/>
      <c r="E37" s="249"/>
      <c r="F37" s="249"/>
      <c r="G37" s="249"/>
      <c r="H37" s="249"/>
      <c r="I37" s="250"/>
    </row>
  </sheetData>
  <sheetProtection formatCells="0" formatColumns="0" formatRows="0" insertColumns="0" insertRows="0"/>
  <phoneticPr fontId="0" type="noConversion"/>
  <pageMargins left="0.4" right="0.44"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tabSelected="1" workbookViewId="0">
      <selection activeCell="E5" sqref="E5"/>
    </sheetView>
  </sheetViews>
  <sheetFormatPr defaultColWidth="9.140625" defaultRowHeight="12.75" x14ac:dyDescent="0.2"/>
  <cols>
    <col min="1" max="1" width="8.42578125" style="76" customWidth="1"/>
    <col min="2" max="2" width="48.42578125" style="76" customWidth="1"/>
    <col min="3" max="3" width="4" style="76" customWidth="1"/>
    <col min="4" max="4" width="18.28515625" style="76" customWidth="1"/>
    <col min="5" max="5" width="18" style="76" customWidth="1"/>
    <col min="6" max="6" width="13.42578125" style="76" customWidth="1"/>
    <col min="7" max="16384" width="9.140625" style="76"/>
  </cols>
  <sheetData>
    <row r="1" spans="1:5" ht="18.75" x14ac:dyDescent="0.2">
      <c r="B1" s="170" t="s">
        <v>153</v>
      </c>
      <c r="C1" s="170"/>
      <c r="D1" s="170"/>
      <c r="E1" s="170"/>
    </row>
    <row r="2" spans="1:5" x14ac:dyDescent="0.2">
      <c r="A2" s="171"/>
      <c r="B2" s="171"/>
      <c r="C2" s="171"/>
      <c r="D2" s="172" t="s">
        <v>154</v>
      </c>
      <c r="E2" s="173"/>
    </row>
    <row r="3" spans="1:5" x14ac:dyDescent="0.2">
      <c r="A3" s="174" t="s">
        <v>155</v>
      </c>
      <c r="B3" s="175"/>
      <c r="D3" s="176" t="s">
        <v>156</v>
      </c>
      <c r="E3" s="177">
        <f>'Exhibit B-6'!C15</f>
        <v>0</v>
      </c>
    </row>
    <row r="4" spans="1:5" x14ac:dyDescent="0.2">
      <c r="A4" s="174" t="s">
        <v>157</v>
      </c>
      <c r="B4" s="175"/>
      <c r="D4" s="178" t="s">
        <v>158</v>
      </c>
      <c r="E4" s="177">
        <f>SUM('Exhibit B-6'!C23,'Exhibit B-6'!C25,'Exhibit B-6'!C26)</f>
        <v>0</v>
      </c>
    </row>
    <row r="5" spans="1:5" x14ac:dyDescent="0.2">
      <c r="A5" s="174"/>
      <c r="B5" s="179"/>
      <c r="D5" s="176" t="s">
        <v>159</v>
      </c>
      <c r="E5" s="177">
        <f>'Exhibit B-1'!J15</f>
        <v>0</v>
      </c>
    </row>
    <row r="6" spans="1:5" x14ac:dyDescent="0.2">
      <c r="A6" s="171"/>
      <c r="B6" s="171"/>
      <c r="D6" s="176" t="s">
        <v>160</v>
      </c>
      <c r="E6" s="177">
        <f>'Exhibit B-1'!J6*0.75</f>
        <v>0</v>
      </c>
    </row>
    <row r="7" spans="1:5" x14ac:dyDescent="0.2">
      <c r="A7" s="171"/>
      <c r="B7" s="171"/>
      <c r="D7" s="176" t="s">
        <v>161</v>
      </c>
      <c r="E7" s="180"/>
    </row>
    <row r="8" spans="1:5" x14ac:dyDescent="0.2">
      <c r="A8" s="171"/>
      <c r="B8" s="171"/>
      <c r="D8" s="176" t="s">
        <v>162</v>
      </c>
      <c r="E8" s="180"/>
    </row>
    <row r="9" spans="1:5" x14ac:dyDescent="0.2">
      <c r="A9" s="171"/>
      <c r="B9" s="171"/>
      <c r="C9" s="171"/>
      <c r="D9" s="171"/>
      <c r="E9" s="171"/>
    </row>
    <row r="10" spans="1:5" ht="24" x14ac:dyDescent="0.2">
      <c r="A10" s="181" t="s">
        <v>163</v>
      </c>
      <c r="B10" s="182" t="s">
        <v>164</v>
      </c>
      <c r="C10" s="183"/>
      <c r="D10" s="183"/>
      <c r="E10" s="184">
        <f>(E3*0.025)+(E4*0.01)</f>
        <v>0</v>
      </c>
    </row>
    <row r="11" spans="1:5" x14ac:dyDescent="0.2">
      <c r="A11" s="185"/>
      <c r="B11" s="186"/>
      <c r="C11" s="187"/>
      <c r="D11" s="187"/>
      <c r="E11" s="188"/>
    </row>
    <row r="12" spans="1:5" ht="24" x14ac:dyDescent="0.2">
      <c r="A12" s="181"/>
      <c r="B12" s="189" t="s">
        <v>165</v>
      </c>
      <c r="C12" s="187"/>
      <c r="D12" s="187"/>
      <c r="E12" s="190">
        <f>'Exhibit B-6'!C17</f>
        <v>0</v>
      </c>
    </row>
    <row r="13" spans="1:5" x14ac:dyDescent="0.2">
      <c r="A13" s="185"/>
      <c r="B13" s="186"/>
      <c r="C13" s="187"/>
      <c r="D13" s="187"/>
      <c r="E13" s="188"/>
    </row>
    <row r="14" spans="1:5" x14ac:dyDescent="0.2">
      <c r="A14" s="185"/>
      <c r="B14" s="191" t="s">
        <v>166</v>
      </c>
      <c r="C14" s="187"/>
      <c r="D14" s="187"/>
      <c r="E14" s="190">
        <f>E10*10</f>
        <v>0</v>
      </c>
    </row>
    <row r="15" spans="1:5" x14ac:dyDescent="0.2">
      <c r="A15" s="185"/>
      <c r="B15" s="186"/>
      <c r="C15" s="187"/>
      <c r="D15" s="187"/>
      <c r="E15" s="188"/>
    </row>
    <row r="16" spans="1:5" ht="24" x14ac:dyDescent="0.2">
      <c r="A16" s="185"/>
      <c r="B16" s="192" t="s">
        <v>167</v>
      </c>
      <c r="C16" s="187"/>
      <c r="D16" s="187"/>
      <c r="E16" s="193">
        <f>E14-(E12*10)</f>
        <v>0</v>
      </c>
    </row>
    <row r="17" spans="1:9" x14ac:dyDescent="0.2">
      <c r="A17" s="185"/>
      <c r="B17" s="186"/>
      <c r="C17" s="187"/>
      <c r="D17" s="187"/>
      <c r="E17" s="194"/>
    </row>
    <row r="18" spans="1:9" x14ac:dyDescent="0.2">
      <c r="A18" s="185"/>
      <c r="B18" s="195"/>
      <c r="C18" s="196"/>
      <c r="D18" s="196"/>
      <c r="E18" s="195"/>
    </row>
    <row r="19" spans="1:9" x14ac:dyDescent="0.2">
      <c r="A19" s="185"/>
      <c r="B19" s="171"/>
      <c r="C19" s="187"/>
      <c r="D19" s="173" t="s">
        <v>168</v>
      </c>
      <c r="E19" s="173" t="s">
        <v>169</v>
      </c>
    </row>
    <row r="20" spans="1:9" ht="42.75" customHeight="1" x14ac:dyDescent="0.2">
      <c r="A20" s="185" t="s">
        <v>170</v>
      </c>
      <c r="B20" s="182" t="s">
        <v>171</v>
      </c>
      <c r="C20" s="187"/>
      <c r="D20" s="197">
        <f>IF(E7&gt;24,0,IF(E8="Y",E5*0.005,0))</f>
        <v>0</v>
      </c>
      <c r="E20" s="198"/>
    </row>
    <row r="21" spans="1:9" ht="39" customHeight="1" x14ac:dyDescent="0.2">
      <c r="A21" s="185"/>
      <c r="B21" s="182" t="s">
        <v>172</v>
      </c>
      <c r="C21" s="187"/>
      <c r="D21" s="197">
        <f>IF(E7&gt;24,0,IF(E8="N",(E5+E6)*0.005,0))</f>
        <v>0</v>
      </c>
      <c r="E21" s="198"/>
    </row>
    <row r="22" spans="1:9" ht="30.75" customHeight="1" x14ac:dyDescent="0.2">
      <c r="A22" s="185"/>
      <c r="B22" s="182" t="s">
        <v>191</v>
      </c>
      <c r="C22" s="187"/>
      <c r="D22" s="198"/>
      <c r="E22" s="199">
        <f>IF(E7&gt;24,(E7*250),0)</f>
        <v>0</v>
      </c>
    </row>
    <row r="23" spans="1:9" x14ac:dyDescent="0.2">
      <c r="A23" s="185"/>
      <c r="B23" s="186"/>
      <c r="C23" s="187"/>
      <c r="D23" s="188"/>
      <c r="E23" s="188"/>
    </row>
    <row r="24" spans="1:9" ht="23.25" customHeight="1" x14ac:dyDescent="0.2">
      <c r="A24" s="185"/>
      <c r="B24" s="189" t="s">
        <v>173</v>
      </c>
      <c r="C24" s="187"/>
      <c r="D24" s="200">
        <f>IF(D20&lt;1,'Exhibit B-6'!C16,IF(D21&lt;1,'Exhibit B-6'!C16,0))</f>
        <v>0</v>
      </c>
      <c r="E24" s="200">
        <f>IF(E22&gt;0,'Exhibit B-6'!C16,0)</f>
        <v>0</v>
      </c>
    </row>
    <row r="25" spans="1:9" x14ac:dyDescent="0.2">
      <c r="A25" s="185"/>
      <c r="B25" s="186"/>
      <c r="C25" s="187"/>
      <c r="D25" s="194"/>
      <c r="E25" s="194"/>
    </row>
    <row r="26" spans="1:9" ht="24" x14ac:dyDescent="0.2">
      <c r="A26" s="185"/>
      <c r="B26" s="201" t="s">
        <v>174</v>
      </c>
      <c r="C26" s="196"/>
      <c r="D26" s="202">
        <f>IF(D20&lt;1,(D21*10),D20*10)</f>
        <v>0</v>
      </c>
      <c r="E26" s="202">
        <f>E22*10</f>
        <v>0</v>
      </c>
    </row>
    <row r="27" spans="1:9" x14ac:dyDescent="0.2">
      <c r="A27" s="185"/>
      <c r="B27" s="186"/>
      <c r="C27" s="187"/>
      <c r="D27" s="194"/>
      <c r="E27" s="194"/>
    </row>
    <row r="28" spans="1:9" ht="24" x14ac:dyDescent="0.2">
      <c r="A28" s="185"/>
      <c r="B28" s="192" t="s">
        <v>175</v>
      </c>
      <c r="C28" s="187"/>
      <c r="D28" s="193">
        <f>D26-(D24*10)</f>
        <v>0</v>
      </c>
      <c r="E28" s="193">
        <f>E26-(E24*10)</f>
        <v>0</v>
      </c>
    </row>
    <row r="29" spans="1:9" x14ac:dyDescent="0.2">
      <c r="A29" s="185"/>
      <c r="B29" s="186"/>
      <c r="C29" s="187"/>
      <c r="D29" s="188"/>
      <c r="E29" s="188"/>
      <c r="I29" s="192"/>
    </row>
    <row r="30" spans="1:9" x14ac:dyDescent="0.2">
      <c r="A30" s="185"/>
      <c r="B30" s="171"/>
      <c r="C30" s="187"/>
      <c r="D30" s="171"/>
      <c r="E30" s="171"/>
    </row>
    <row r="31" spans="1:9" ht="24.75" x14ac:dyDescent="0.25">
      <c r="A31" s="185"/>
      <c r="B31" s="203" t="s">
        <v>176</v>
      </c>
      <c r="C31" s="187"/>
      <c r="D31" s="289">
        <f>IF(E7&gt;24,IF(D28&lt;0,E28+E16),D28+E16)</f>
        <v>0</v>
      </c>
      <c r="E31" s="290"/>
    </row>
    <row r="32" spans="1:9" ht="6.75" customHeight="1" x14ac:dyDescent="0.2">
      <c r="A32" s="185"/>
    </row>
    <row r="33" spans="1:5" ht="47.25" customHeight="1" x14ac:dyDescent="0.2">
      <c r="A33" s="204"/>
      <c r="B33" s="292" t="s">
        <v>187</v>
      </c>
      <c r="C33" s="291"/>
      <c r="D33" s="291"/>
      <c r="E33" s="291"/>
    </row>
    <row r="34" spans="1:5" x14ac:dyDescent="0.2">
      <c r="A34" s="205"/>
      <c r="B34" s="205"/>
      <c r="C34" s="205"/>
      <c r="D34" s="205"/>
      <c r="E34" s="205"/>
    </row>
    <row r="35" spans="1:5" x14ac:dyDescent="0.2">
      <c r="A35" s="205"/>
      <c r="B35" s="206"/>
      <c r="C35" s="205"/>
      <c r="D35" s="207" t="s">
        <v>177</v>
      </c>
      <c r="E35" s="207" t="s">
        <v>178</v>
      </c>
    </row>
    <row r="36" spans="1:5" ht="25.5" x14ac:dyDescent="0.2">
      <c r="A36" s="205"/>
      <c r="B36" s="208" t="s">
        <v>179</v>
      </c>
      <c r="C36" s="205"/>
      <c r="D36" s="202">
        <f>SUM('Exhibit B-1'!J40-'Exhibit B-1'!D40)</f>
        <v>0</v>
      </c>
      <c r="E36" s="202">
        <f>IF(E7&gt;24,E28-D36,D28-D36)</f>
        <v>0</v>
      </c>
    </row>
    <row r="37" spans="1:5" ht="25.5" x14ac:dyDescent="0.2">
      <c r="A37" s="205"/>
      <c r="B37" s="208" t="s">
        <v>180</v>
      </c>
      <c r="C37" s="205"/>
      <c r="D37" s="202">
        <f>SUM('Exhibit B-1'!J41-'Exhibit B-1'!D41)</f>
        <v>0</v>
      </c>
      <c r="E37" s="202">
        <f>E16-D37</f>
        <v>0</v>
      </c>
    </row>
    <row r="38" spans="1:5" ht="25.5" x14ac:dyDescent="0.2">
      <c r="A38" s="205"/>
      <c r="B38" s="208" t="s">
        <v>181</v>
      </c>
      <c r="D38" s="202">
        <f>'Exhibit B-1'!D40</f>
        <v>0</v>
      </c>
      <c r="E38" s="202">
        <f>E36-D38</f>
        <v>0</v>
      </c>
    </row>
    <row r="39" spans="1:5" ht="25.5" x14ac:dyDescent="0.2">
      <c r="A39" s="205"/>
      <c r="B39" s="208" t="s">
        <v>182</v>
      </c>
      <c r="D39" s="202">
        <f>'Exhibit B-1'!D41</f>
        <v>0</v>
      </c>
      <c r="E39" s="202">
        <f>E37-D39</f>
        <v>0</v>
      </c>
    </row>
    <row r="40" spans="1:5" ht="22.5" customHeight="1" x14ac:dyDescent="0.2">
      <c r="B40" s="209" t="s">
        <v>183</v>
      </c>
      <c r="C40" s="210"/>
      <c r="D40" s="210"/>
      <c r="E40" s="211">
        <f>SUM(E38:E39)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Exhibit B-1</vt:lpstr>
      <vt:lpstr>Exhibit B-4</vt:lpstr>
      <vt:lpstr>Exhibit B-7 P2</vt:lpstr>
      <vt:lpstr>Exhibit B-6</vt:lpstr>
      <vt:lpstr>Exhibit B-8</vt:lpstr>
      <vt:lpstr>Reserves</vt:lpstr>
      <vt:lpstr>'Exhibit B-1'!Print_Area</vt:lpstr>
      <vt:lpstr>'Exhibit B-4'!Print_Area</vt:lpstr>
      <vt:lpstr>'Exhibit B-6'!Print_Area</vt:lpstr>
      <vt:lpstr>'Exhibit B-7 P2'!Print_Area</vt:lpstr>
      <vt:lpstr>'Exhibit B-8'!Print_Area</vt:lpstr>
    </vt:vector>
  </TitlesOfParts>
  <Company>OTDA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HHAP Budgets</dc:title>
  <dc:creator>New York State Office of Temporary and Disability Assistance (OTDA)</dc:creator>
  <cp:lastModifiedBy>Pierce, Jonathan (OTDA)</cp:lastModifiedBy>
  <cp:lastPrinted>2009-06-24T14:55:46Z</cp:lastPrinted>
  <dcterms:created xsi:type="dcterms:W3CDTF">1998-12-16T17:09:12Z</dcterms:created>
  <dcterms:modified xsi:type="dcterms:W3CDTF">2023-05-04T15:11:40Z</dcterms:modified>
</cp:coreProperties>
</file>