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G:\CPU\HHAP\RFP\2025-26 HHAP Round\RFP &amp; Application\Accessible\"/>
    </mc:Choice>
  </mc:AlternateContent>
  <xr:revisionPtr revIDLastSave="0" documentId="8_{0633393B-6431-4D55-8C99-59D48A6DC72B}" xr6:coauthVersionLast="47" xr6:coauthVersionMax="47" xr10:uidLastSave="{00000000-0000-0000-0000-000000000000}"/>
  <bookViews>
    <workbookView xWindow="-120" yWindow="-120" windowWidth="29040" windowHeight="15840" tabRatio="726" activeTab="2" xr2:uid="{00000000-000D-0000-FFFF-FFFF00000000}"/>
  </bookViews>
  <sheets>
    <sheet name="Instructions" sheetId="13" r:id="rId1"/>
    <sheet name="Exhibit B-1 (Construction)" sheetId="5" state="hidden" r:id="rId2"/>
    <sheet name="Exhibit B-1 Stabilization" sheetId="16" r:id="rId3"/>
    <sheet name="Exhibit B-3" sheetId="11" r:id="rId4"/>
    <sheet name="Exhibit B-4" sheetId="8" r:id="rId5"/>
    <sheet name="Exhibit B-5" sheetId="1" r:id="rId6"/>
    <sheet name="Reserves" sheetId="14" r:id="rId7"/>
  </sheets>
  <externalReferences>
    <externalReference r:id="rId8"/>
  </externalReferences>
  <definedNames>
    <definedName name="_xlnm.Print_Area" localSheetId="1">'Exhibit B-1 (Construction)'!$A$1:$J$46</definedName>
    <definedName name="_xlnm.Print_Area" localSheetId="2">'Exhibit B-1 Stabilization'!$B$3:$H$35</definedName>
    <definedName name="_xlnm.Print_Area" localSheetId="3">'Exhibit B-3'!$B$4:$K$59</definedName>
    <definedName name="_xlnm.Print_Area" localSheetId="4">'Exhibit B-4'!$A$2:$K$44</definedName>
    <definedName name="_xlnm.Print_Area" localSheetId="5">'Exhibit B-5'!$A$3:$I$31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14" l="1"/>
  <c r="E12" i="14"/>
  <c r="D9" i="1"/>
  <c r="E9" i="1"/>
  <c r="F9" i="1"/>
  <c r="G9" i="1"/>
  <c r="H9" i="1"/>
  <c r="I9" i="1"/>
  <c r="C9" i="1"/>
  <c r="H23" i="16"/>
  <c r="H24" i="16"/>
  <c r="G32" i="16"/>
  <c r="F32" i="16"/>
  <c r="E32" i="16"/>
  <c r="H31" i="16"/>
  <c r="H30" i="16"/>
  <c r="H29" i="16"/>
  <c r="H28" i="16"/>
  <c r="G25" i="16"/>
  <c r="F25" i="16"/>
  <c r="E25" i="16"/>
  <c r="H22" i="16"/>
  <c r="H21" i="16"/>
  <c r="H20" i="16"/>
  <c r="H19" i="16"/>
  <c r="H18" i="16"/>
  <c r="G16" i="16"/>
  <c r="F16" i="16"/>
  <c r="E16" i="16"/>
  <c r="H15" i="16"/>
  <c r="H14" i="16"/>
  <c r="H13" i="16"/>
  <c r="H12" i="16"/>
  <c r="H11" i="16"/>
  <c r="H10" i="16"/>
  <c r="G8" i="16"/>
  <c r="F8" i="16"/>
  <c r="E8" i="16"/>
  <c r="H7" i="16"/>
  <c r="H6" i="16"/>
  <c r="H5" i="16"/>
  <c r="E42" i="8"/>
  <c r="F42" i="8" s="1"/>
  <c r="G42" i="8" s="1"/>
  <c r="H42" i="8" s="1"/>
  <c r="I42" i="8" s="1"/>
  <c r="J42" i="8" s="1"/>
  <c r="L52" i="11"/>
  <c r="L49" i="11"/>
  <c r="L48" i="11"/>
  <c r="L47" i="11"/>
  <c r="L46" i="11"/>
  <c r="E35" i="8"/>
  <c r="F35" i="8" s="1"/>
  <c r="G35" i="8" s="1"/>
  <c r="H35" i="8" s="1"/>
  <c r="I35" i="8" s="1"/>
  <c r="J35" i="8" s="1"/>
  <c r="E36" i="8"/>
  <c r="F36" i="8" s="1"/>
  <c r="G36" i="8" s="1"/>
  <c r="H36" i="8" s="1"/>
  <c r="I36" i="8" s="1"/>
  <c r="J36" i="8" s="1"/>
  <c r="E37" i="8"/>
  <c r="F37" i="8" s="1"/>
  <c r="G37" i="8" s="1"/>
  <c r="H37" i="8" s="1"/>
  <c r="I37" i="8" s="1"/>
  <c r="J37" i="8" s="1"/>
  <c r="E38" i="8"/>
  <c r="F38" i="8" s="1"/>
  <c r="G38" i="8" s="1"/>
  <c r="H38" i="8" s="1"/>
  <c r="I38" i="8" s="1"/>
  <c r="J38" i="8" s="1"/>
  <c r="E34" i="8"/>
  <c r="F34" i="8" s="1"/>
  <c r="G34" i="8" s="1"/>
  <c r="H34" i="8" s="1"/>
  <c r="I34" i="8" s="1"/>
  <c r="J34" i="8" s="1"/>
  <c r="E30" i="8"/>
  <c r="F30" i="8" s="1"/>
  <c r="G30" i="8" s="1"/>
  <c r="H30" i="8" s="1"/>
  <c r="I30" i="8" s="1"/>
  <c r="J30" i="8" s="1"/>
  <c r="E29" i="8"/>
  <c r="F29" i="8" s="1"/>
  <c r="G29" i="8" s="1"/>
  <c r="H29" i="8" s="1"/>
  <c r="I29" i="8" s="1"/>
  <c r="J29" i="8" s="1"/>
  <c r="E8" i="8"/>
  <c r="F8" i="8" s="1"/>
  <c r="G8" i="8" s="1"/>
  <c r="H8" i="8" s="1"/>
  <c r="I8" i="8" s="1"/>
  <c r="J8" i="8" s="1"/>
  <c r="E9" i="8"/>
  <c r="F9" i="8" s="1"/>
  <c r="G9" i="8" s="1"/>
  <c r="H9" i="8" s="1"/>
  <c r="I9" i="8" s="1"/>
  <c r="J9" i="8" s="1"/>
  <c r="E10" i="8"/>
  <c r="F10" i="8" s="1"/>
  <c r="G10" i="8" s="1"/>
  <c r="H10" i="8" s="1"/>
  <c r="I10" i="8" s="1"/>
  <c r="J10" i="8" s="1"/>
  <c r="E11" i="8"/>
  <c r="F11" i="8" s="1"/>
  <c r="G11" i="8" s="1"/>
  <c r="H11" i="8" s="1"/>
  <c r="I11" i="8" s="1"/>
  <c r="J11" i="8" s="1"/>
  <c r="E12" i="8"/>
  <c r="F12" i="8" s="1"/>
  <c r="G12" i="8" s="1"/>
  <c r="H12" i="8" s="1"/>
  <c r="I12" i="8" s="1"/>
  <c r="J12" i="8" s="1"/>
  <c r="E13" i="8"/>
  <c r="F13" i="8" s="1"/>
  <c r="G13" i="8" s="1"/>
  <c r="H13" i="8" s="1"/>
  <c r="I13" i="8" s="1"/>
  <c r="J13" i="8" s="1"/>
  <c r="E14" i="8"/>
  <c r="F14" i="8" s="1"/>
  <c r="G14" i="8" s="1"/>
  <c r="H14" i="8" s="1"/>
  <c r="I14" i="8" s="1"/>
  <c r="J14" i="8" s="1"/>
  <c r="E15" i="8"/>
  <c r="F15" i="8" s="1"/>
  <c r="G15" i="8" s="1"/>
  <c r="H15" i="8" s="1"/>
  <c r="I15" i="8" s="1"/>
  <c r="J15" i="8" s="1"/>
  <c r="E16" i="8"/>
  <c r="F16" i="8" s="1"/>
  <c r="G16" i="8" s="1"/>
  <c r="H16" i="8" s="1"/>
  <c r="I16" i="8" s="1"/>
  <c r="J16" i="8" s="1"/>
  <c r="E17" i="8"/>
  <c r="F17" i="8" s="1"/>
  <c r="G17" i="8" s="1"/>
  <c r="H17" i="8" s="1"/>
  <c r="I17" i="8" s="1"/>
  <c r="J17" i="8" s="1"/>
  <c r="E18" i="8"/>
  <c r="F18" i="8" s="1"/>
  <c r="G18" i="8" s="1"/>
  <c r="H18" i="8" s="1"/>
  <c r="I18" i="8" s="1"/>
  <c r="J18" i="8" s="1"/>
  <c r="E19" i="8"/>
  <c r="F19" i="8" s="1"/>
  <c r="G19" i="8" s="1"/>
  <c r="H19" i="8" s="1"/>
  <c r="I19" i="8" s="1"/>
  <c r="J19" i="8" s="1"/>
  <c r="E20" i="8"/>
  <c r="F20" i="8" s="1"/>
  <c r="G20" i="8" s="1"/>
  <c r="H20" i="8" s="1"/>
  <c r="I20" i="8" s="1"/>
  <c r="J20" i="8" s="1"/>
  <c r="E21" i="8"/>
  <c r="F21" i="8" s="1"/>
  <c r="G21" i="8" s="1"/>
  <c r="H21" i="8" s="1"/>
  <c r="I21" i="8" s="1"/>
  <c r="J21" i="8" s="1"/>
  <c r="E22" i="8"/>
  <c r="F22" i="8" s="1"/>
  <c r="G22" i="8" s="1"/>
  <c r="H22" i="8" s="1"/>
  <c r="I22" i="8" s="1"/>
  <c r="J22" i="8" s="1"/>
  <c r="E23" i="8"/>
  <c r="F23" i="8" s="1"/>
  <c r="G23" i="8" s="1"/>
  <c r="H23" i="8" s="1"/>
  <c r="I23" i="8" s="1"/>
  <c r="J23" i="8" s="1"/>
  <c r="E24" i="8"/>
  <c r="F24" i="8" s="1"/>
  <c r="G24" i="8" s="1"/>
  <c r="H24" i="8" s="1"/>
  <c r="I24" i="8" s="1"/>
  <c r="J24" i="8" s="1"/>
  <c r="E25" i="8"/>
  <c r="F25" i="8" s="1"/>
  <c r="G25" i="8" s="1"/>
  <c r="H25" i="8" s="1"/>
  <c r="I25" i="8" s="1"/>
  <c r="J25" i="8" s="1"/>
  <c r="E26" i="8"/>
  <c r="F26" i="8" s="1"/>
  <c r="G26" i="8" s="1"/>
  <c r="H26" i="8" s="1"/>
  <c r="I26" i="8" s="1"/>
  <c r="J26" i="8" s="1"/>
  <c r="E27" i="8"/>
  <c r="F27" i="8" s="1"/>
  <c r="G27" i="8" s="1"/>
  <c r="H27" i="8" s="1"/>
  <c r="I27" i="8" s="1"/>
  <c r="J27" i="8" s="1"/>
  <c r="E7" i="8"/>
  <c r="J9" i="11"/>
  <c r="J10" i="11"/>
  <c r="J11" i="11"/>
  <c r="J12" i="11"/>
  <c r="J13" i="11"/>
  <c r="J14" i="11"/>
  <c r="I12" i="1"/>
  <c r="H12" i="1"/>
  <c r="G12" i="1"/>
  <c r="F12" i="1"/>
  <c r="E12" i="1"/>
  <c r="D12" i="1"/>
  <c r="D39" i="8"/>
  <c r="E4" i="14" s="1"/>
  <c r="B35" i="8"/>
  <c r="B36" i="8" s="1"/>
  <c r="B37" i="8" s="1"/>
  <c r="B38" i="8" s="1"/>
  <c r="D28" i="8"/>
  <c r="D31" i="8" s="1"/>
  <c r="B8" i="8"/>
  <c r="B9" i="8" s="1"/>
  <c r="B10" i="8" s="1"/>
  <c r="B11" i="8" s="1"/>
  <c r="B12" i="8" s="1"/>
  <c r="B13" i="8" s="1"/>
  <c r="B14" i="8" s="1"/>
  <c r="B15" i="8" s="1"/>
  <c r="B16" i="8" s="1"/>
  <c r="B17" i="8" s="1"/>
  <c r="B18" i="8" s="1"/>
  <c r="B19" i="8" s="1"/>
  <c r="B20" i="8" s="1"/>
  <c r="B21" i="8" s="1"/>
  <c r="B22" i="8" s="1"/>
  <c r="B23" i="8" s="1"/>
  <c r="B24" i="8" s="1"/>
  <c r="B25" i="8" s="1"/>
  <c r="B26" i="8" s="1"/>
  <c r="B27" i="8" s="1"/>
  <c r="J53" i="11"/>
  <c r="J50" i="11"/>
  <c r="J41" i="11"/>
  <c r="C8" i="1" s="1"/>
  <c r="J32" i="11"/>
  <c r="J31" i="11"/>
  <c r="J30" i="11"/>
  <c r="J25" i="11"/>
  <c r="J24" i="11"/>
  <c r="J23" i="11"/>
  <c r="J22" i="11"/>
  <c r="J21" i="11"/>
  <c r="J20" i="11"/>
  <c r="J19" i="11"/>
  <c r="J8" i="11"/>
  <c r="J7" i="11"/>
  <c r="J6" i="11"/>
  <c r="J15" i="5"/>
  <c r="E5" i="14" s="1"/>
  <c r="G41" i="5"/>
  <c r="H41" i="5"/>
  <c r="I41" i="5"/>
  <c r="G34" i="5"/>
  <c r="H34" i="5"/>
  <c r="I34" i="5"/>
  <c r="G26" i="5"/>
  <c r="H26" i="5"/>
  <c r="I26" i="5"/>
  <c r="G18" i="5"/>
  <c r="H18" i="5"/>
  <c r="I18" i="5"/>
  <c r="G13" i="5"/>
  <c r="H13" i="5"/>
  <c r="H35" i="5" s="1"/>
  <c r="I13" i="5"/>
  <c r="J33" i="11" l="1"/>
  <c r="J34" i="11" s="1"/>
  <c r="K34" i="11" s="1"/>
  <c r="J15" i="11"/>
  <c r="J16" i="11" s="1"/>
  <c r="C7" i="1"/>
  <c r="H8" i="16"/>
  <c r="G26" i="16"/>
  <c r="G33" i="16" s="1"/>
  <c r="E26" i="16"/>
  <c r="E33" i="16" s="1"/>
  <c r="F26" i="16"/>
  <c r="F33" i="16" s="1"/>
  <c r="H32" i="16"/>
  <c r="H25" i="16"/>
  <c r="H16" i="16"/>
  <c r="E15" i="1"/>
  <c r="D15" i="1"/>
  <c r="L51" i="11"/>
  <c r="L53" i="11" s="1"/>
  <c r="L45" i="11"/>
  <c r="L50" i="11" s="1"/>
  <c r="E28" i="8"/>
  <c r="E31" i="8" s="1"/>
  <c r="F7" i="8"/>
  <c r="I42" i="5"/>
  <c r="H42" i="5"/>
  <c r="G42" i="5"/>
  <c r="I35" i="5"/>
  <c r="G35" i="5"/>
  <c r="E39" i="8"/>
  <c r="D44" i="8"/>
  <c r="E3" i="14"/>
  <c r="J26" i="11"/>
  <c r="J27" i="11" s="1"/>
  <c r="J28" i="11" s="1"/>
  <c r="C6" i="1" s="1"/>
  <c r="J55" i="11"/>
  <c r="I15" i="1"/>
  <c r="F15" i="1"/>
  <c r="G15" i="1"/>
  <c r="H15" i="1"/>
  <c r="E22" i="14"/>
  <c r="J17" i="11" l="1"/>
  <c r="C5" i="1" s="1"/>
  <c r="L55" i="11"/>
  <c r="H26" i="16"/>
  <c r="H33" i="16" s="1"/>
  <c r="G7" i="8"/>
  <c r="H7" i="8" s="1"/>
  <c r="I7" i="8" s="1"/>
  <c r="J7" i="8" s="1"/>
  <c r="F28" i="8"/>
  <c r="F31" i="8" s="1"/>
  <c r="K55" i="11"/>
  <c r="C12" i="1"/>
  <c r="K53" i="11"/>
  <c r="K50" i="11"/>
  <c r="E44" i="8"/>
  <c r="F39" i="8"/>
  <c r="J42" i="11"/>
  <c r="D39" i="14"/>
  <c r="D38" i="14"/>
  <c r="E26" i="14"/>
  <c r="E24" i="14"/>
  <c r="D21" i="14"/>
  <c r="D20" i="14"/>
  <c r="E41" i="5"/>
  <c r="F41" i="5"/>
  <c r="E34" i="5"/>
  <c r="F34" i="5"/>
  <c r="E26" i="5"/>
  <c r="F26" i="5"/>
  <c r="E18" i="5"/>
  <c r="F18" i="5"/>
  <c r="D18" i="5"/>
  <c r="E13" i="5"/>
  <c r="F13" i="5"/>
  <c r="D13" i="5"/>
  <c r="J29" i="5"/>
  <c r="J30" i="5"/>
  <c r="J31" i="5"/>
  <c r="J32" i="5"/>
  <c r="J33" i="5"/>
  <c r="J28" i="5"/>
  <c r="J21" i="5"/>
  <c r="J22" i="5"/>
  <c r="J23" i="5"/>
  <c r="J24" i="5"/>
  <c r="J25" i="5"/>
  <c r="J20" i="5"/>
  <c r="J16" i="5"/>
  <c r="J17" i="5"/>
  <c r="J9" i="5"/>
  <c r="J10" i="5"/>
  <c r="J11" i="5"/>
  <c r="J12" i="5"/>
  <c r="J8" i="5"/>
  <c r="J6" i="5"/>
  <c r="E6" i="14" s="1"/>
  <c r="J38" i="5"/>
  <c r="J39" i="5"/>
  <c r="D36" i="14" s="1"/>
  <c r="J40" i="5"/>
  <c r="D37" i="14" s="1"/>
  <c r="J37" i="5"/>
  <c r="D26" i="5"/>
  <c r="D34" i="5"/>
  <c r="D41" i="5"/>
  <c r="K17" i="11" l="1"/>
  <c r="K41" i="11"/>
  <c r="K28" i="11"/>
  <c r="G39" i="8"/>
  <c r="F44" i="8"/>
  <c r="G28" i="8"/>
  <c r="G31" i="8" s="1"/>
  <c r="J58" i="11"/>
  <c r="C15" i="1" s="1"/>
  <c r="K42" i="11"/>
  <c r="J41" i="5"/>
  <c r="F42" i="5"/>
  <c r="F35" i="5"/>
  <c r="J26" i="5"/>
  <c r="J34" i="5"/>
  <c r="J13" i="5"/>
  <c r="E42" i="5"/>
  <c r="D35" i="5"/>
  <c r="D26" i="14"/>
  <c r="D28" i="14" s="1"/>
  <c r="E28" i="14"/>
  <c r="E10" i="14"/>
  <c r="E14" i="14" s="1"/>
  <c r="E16" i="14" s="1"/>
  <c r="E37" i="14" s="1"/>
  <c r="E39" i="14" s="1"/>
  <c r="J18" i="5"/>
  <c r="D42" i="5"/>
  <c r="E35" i="5"/>
  <c r="G44" i="8" l="1"/>
  <c r="J42" i="5"/>
  <c r="H28" i="8"/>
  <c r="H31" i="8" s="1"/>
  <c r="H39" i="8"/>
  <c r="J35" i="5"/>
  <c r="E36" i="14"/>
  <c r="E38" i="14" s="1"/>
  <c r="E40" i="14" s="1"/>
  <c r="D31" i="14"/>
  <c r="J39" i="8" l="1"/>
  <c r="I39" i="8"/>
  <c r="H44" i="8"/>
  <c r="J28" i="8"/>
  <c r="J31" i="8" s="1"/>
  <c r="I28" i="8"/>
  <c r="I31" i="8" s="1"/>
  <c r="I44" i="8" l="1"/>
  <c r="J44" i="8"/>
</calcChain>
</file>

<file path=xl/sharedStrings.xml><?xml version="1.0" encoding="utf-8"?>
<sst xmlns="http://schemas.openxmlformats.org/spreadsheetml/2006/main" count="360" uniqueCount="206">
  <si>
    <t>PROJECT INCOME</t>
  </si>
  <si>
    <t>A.</t>
  </si>
  <si>
    <t>B.</t>
  </si>
  <si>
    <t>C.</t>
  </si>
  <si>
    <t>YEAR 1</t>
  </si>
  <si>
    <t>YEAR 2</t>
  </si>
  <si>
    <t>YEAR 3</t>
  </si>
  <si>
    <t>YEAR 4</t>
  </si>
  <si>
    <t>YEAR 5</t>
  </si>
  <si>
    <t xml:space="preserve"> </t>
  </si>
  <si>
    <t>OPERATING BUDGET</t>
  </si>
  <si>
    <t>Total Line 11+ Lines 12 -15</t>
  </si>
  <si>
    <t>PROGRAM BUDGET</t>
  </si>
  <si>
    <t>Total Lines 1 - 5</t>
  </si>
  <si>
    <t>ANNUAL DEBT SERVICE</t>
  </si>
  <si>
    <t>HHAP</t>
  </si>
  <si>
    <t>TOTAL</t>
  </si>
  <si>
    <t>ACQUISITION</t>
  </si>
  <si>
    <t>TOTAL LINES 1 - 5</t>
  </si>
  <si>
    <t>PROFESSIONAL SERVICE FEES</t>
  </si>
  <si>
    <t>TOTAL LINES 1 - 6</t>
  </si>
  <si>
    <t>D.</t>
  </si>
  <si>
    <t>OTHER DEVELOPMENT COSTS</t>
  </si>
  <si>
    <t>E.</t>
  </si>
  <si>
    <t>Survey</t>
  </si>
  <si>
    <t>Appraisal</t>
  </si>
  <si>
    <t>REVENUES</t>
  </si>
  <si>
    <t>% of Total</t>
  </si>
  <si>
    <t>HHAP Units - Initial Rents (per month x 12 or per day x 365)</t>
  </si>
  <si>
    <t>@</t>
  </si>
  <si>
    <t>per</t>
  </si>
  <si>
    <t>=</t>
  </si>
  <si>
    <t>Maintenance Payroll</t>
  </si>
  <si>
    <t>Commercial Units - Initial Rents</t>
  </si>
  <si>
    <t>Commercial Rent</t>
  </si>
  <si>
    <t>Net Commercial Rents</t>
  </si>
  <si>
    <t>Other Income - Specify</t>
  </si>
  <si>
    <t>TOTAL REVENUES</t>
  </si>
  <si>
    <t>EXPENSES</t>
  </si>
  <si>
    <t>Building Maintenance and Operation</t>
  </si>
  <si>
    <t>Management Fee(___% of net rents)</t>
  </si>
  <si>
    <t>Debt Service</t>
  </si>
  <si>
    <t>(Following this page detail Legal, Consultant, Furniture, Equipment and Start-Up Costs)</t>
  </si>
  <si>
    <t>Construction/Rehabilitation</t>
  </si>
  <si>
    <t>ACQUISITION-RELATED COSTS</t>
  </si>
  <si>
    <t>Cost of Building/Land</t>
  </si>
  <si>
    <t>CONSTRUCTION COSTS</t>
  </si>
  <si>
    <t>Construction Manager Fee (     %)</t>
  </si>
  <si>
    <t>F.</t>
  </si>
  <si>
    <t>TOTAL DEVELOPMENT COST (B-E)</t>
  </si>
  <si>
    <t>OTHER THAN PROJECT COSTS</t>
  </si>
  <si>
    <t>Owners Insurance for Construction</t>
  </si>
  <si>
    <t>Asbestos Test, Abatement, Monitoring</t>
  </si>
  <si>
    <t>Tax Exemption Fees</t>
  </si>
  <si>
    <t>Lead Test, Abatement, Monitoring</t>
  </si>
  <si>
    <t>Other (define)</t>
  </si>
  <si>
    <t>Architectural</t>
  </si>
  <si>
    <t>Legal Fees (Unrelated to Acquisition)</t>
  </si>
  <si>
    <t>Consultant*</t>
  </si>
  <si>
    <t>Developer's Fee*</t>
  </si>
  <si>
    <t>Contingency (5% new; 10% rehab)</t>
  </si>
  <si>
    <t>TOTAL LINES 1 - 3</t>
  </si>
  <si>
    <t>Closing Fees</t>
  </si>
  <si>
    <t>Title Insurance</t>
  </si>
  <si>
    <t>Legal Fees (Related to Acquisition)</t>
  </si>
  <si>
    <t>H.</t>
  </si>
  <si>
    <t>TOTAL PROJECT COST (A+F+G)</t>
  </si>
  <si>
    <t>G.</t>
  </si>
  <si>
    <t>Start-up Costs</t>
  </si>
  <si>
    <t>Furniture and Equipment</t>
  </si>
  <si>
    <t>Replacement Reserve</t>
  </si>
  <si>
    <t>Operating Reserve</t>
  </si>
  <si>
    <t>* Refer to Maximum limits allowed by RFP</t>
  </si>
  <si>
    <t>If more than one site, whether identified or not, this form MUST be completed for each site and a cumulative budget representing all sites must be presented.</t>
  </si>
  <si>
    <t>Totals from the 7yr Op bud</t>
  </si>
  <si>
    <t>YEAR 6</t>
  </si>
  <si>
    <t>YEAR 7</t>
  </si>
  <si>
    <t>% Change</t>
  </si>
  <si>
    <t>TOTAL A +B + C</t>
  </si>
  <si>
    <t>2.  Net Non-HHAP Rents</t>
  </si>
  <si>
    <t>3.  Net Commercial Rents</t>
  </si>
  <si>
    <t>4.  Total Other Income</t>
  </si>
  <si>
    <t>5.  Total Revenues</t>
  </si>
  <si>
    <t>1.  Net HHAP Rents</t>
  </si>
  <si>
    <t>Support Services Payroll</t>
  </si>
  <si>
    <t>INSTRUCTIONS</t>
  </si>
  <si>
    <t>TOTAL EXPENSES</t>
  </si>
  <si>
    <t>NET INCOME OR (LOSS)</t>
  </si>
  <si>
    <t xml:space="preserve">Explain how positive cash flow will be used:  </t>
  </si>
  <si>
    <t xml:space="preserve">The cells where you can enter information are unlocked; all cells with formulas and required formats are locked.  Some figures are carried over to other worksheets that require the same figures.
Before printing, review carefully all the numbers and double check for possible errors.
Once the budgets are complete, insert the pages in the RFP where required and remove the blank pages from the application.  
</t>
  </si>
  <si>
    <t>RESERVE CALCULATION WORKSHEET</t>
  </si>
  <si>
    <t>INPUTS</t>
  </si>
  <si>
    <t>Sponsor:</t>
  </si>
  <si>
    <t>M&amp;O Budget:</t>
  </si>
  <si>
    <t>Project:</t>
  </si>
  <si>
    <t>Total Construction Cost:</t>
  </si>
  <si>
    <t>75% of Acquisition:</t>
  </si>
  <si>
    <t>Number of Units or Congregate Beds:</t>
  </si>
  <si>
    <t>New Construction? Y/N</t>
  </si>
  <si>
    <t>1)</t>
  </si>
  <si>
    <r>
      <t xml:space="preserve">Desired Annual Contribution to Operating Reserves </t>
    </r>
    <r>
      <rPr>
        <sz val="8"/>
        <rFont val="Arial"/>
        <family val="2"/>
      </rPr>
      <t>(2.5% of M&amp;O Budget + 1% of Program Budget)</t>
    </r>
  </si>
  <si>
    <r>
      <t xml:space="preserve">Amount actually available for Operating Reserves </t>
    </r>
    <r>
      <rPr>
        <sz val="8"/>
        <rFont val="Arial"/>
        <family val="2"/>
      </rPr>
      <t>(Annual contribution per proposed operating budget)</t>
    </r>
  </si>
  <si>
    <r>
      <t xml:space="preserve">Operating Reserve Goal </t>
    </r>
    <r>
      <rPr>
        <sz val="8"/>
        <rFont val="Arial"/>
        <family val="2"/>
      </rPr>
      <t>(Desired Contribution at Year 10)</t>
    </r>
  </si>
  <si>
    <r>
      <t xml:space="preserve">Operating Reserve Deficit </t>
    </r>
    <r>
      <rPr>
        <b/>
        <sz val="8"/>
        <rFont val="Arial"/>
        <family val="2"/>
      </rPr>
      <t>(Reserve Goal  minus Available Contirbutions at Year 10)</t>
    </r>
  </si>
  <si>
    <t>&lt; 25 Units</t>
  </si>
  <si>
    <t>25 Units or More</t>
  </si>
  <si>
    <t>2)</t>
  </si>
  <si>
    <r>
      <t xml:space="preserve">Desired Annual Contribution to Replacement Reserves  - New Construciton </t>
    </r>
    <r>
      <rPr>
        <sz val="8"/>
        <rFont val="Arial"/>
        <family val="2"/>
      </rPr>
      <t xml:space="preserve">(Total Construction Cost x .005)   </t>
    </r>
    <r>
      <rPr>
        <b/>
        <sz val="10"/>
        <rFont val="Arial"/>
        <family val="2"/>
      </rPr>
      <t>OR</t>
    </r>
  </si>
  <si>
    <r>
      <t xml:space="preserve">Desired Annual Contribution to Replacement Reserves  - Gut/Mod Rehab </t>
    </r>
    <r>
      <rPr>
        <sz val="8"/>
        <rFont val="Arial"/>
        <family val="2"/>
      </rPr>
      <t xml:space="preserve">(Total Construction Cost + 75% of Acquisiton x .005) </t>
    </r>
    <r>
      <rPr>
        <b/>
        <sz val="10"/>
        <rFont val="Arial"/>
        <family val="2"/>
      </rPr>
      <t>OR</t>
    </r>
  </si>
  <si>
    <r>
      <t xml:space="preserve">Amount actually available for Replacement Reserves </t>
    </r>
    <r>
      <rPr>
        <sz val="8"/>
        <rFont val="Arial"/>
        <family val="2"/>
      </rPr>
      <t>(as per proposed operating budget)</t>
    </r>
  </si>
  <si>
    <r>
      <t xml:space="preserve">Replacement Reserve Goal </t>
    </r>
    <r>
      <rPr>
        <sz val="8"/>
        <rFont val="Arial"/>
        <family val="2"/>
      </rPr>
      <t>(Desired Contributions at Year 10)</t>
    </r>
  </si>
  <si>
    <r>
      <t xml:space="preserve">Replacement Reserve Deficit </t>
    </r>
    <r>
      <rPr>
        <b/>
        <sz val="8"/>
        <rFont val="Arial"/>
        <family val="2"/>
      </rPr>
      <t>(Goal minus Available Contributions at Year 10)</t>
    </r>
  </si>
  <si>
    <r>
      <rPr>
        <b/>
        <sz val="10"/>
        <rFont val="Arial"/>
        <family val="2"/>
      </rPr>
      <t xml:space="preserve">TOTAL RESERVES REQUIRED </t>
    </r>
    <r>
      <rPr>
        <b/>
        <sz val="8"/>
        <rFont val="Arial"/>
        <family val="2"/>
      </rPr>
      <t>(Operating and Replacement)</t>
    </r>
  </si>
  <si>
    <t>Amount</t>
  </si>
  <si>
    <t>Remaining Deficit</t>
  </si>
  <si>
    <t>Non-HHAP Capitalized Replacement Reserves Per Development Budget</t>
  </si>
  <si>
    <t>Non-HHAP Capitalized Operating Reserves Per Development Budget</t>
  </si>
  <si>
    <t>Requested HHAP Capitalized Replacement Reserves Per Development Budget</t>
  </si>
  <si>
    <t>Requested HHAP Capitalized Operating Reserves Per Development Budget</t>
  </si>
  <si>
    <t>Unfunded Reserve Decifit</t>
  </si>
  <si>
    <t>*If the Reserve Deficit or Total Reserves Required figures appear as positive numbers, the project is not able to set aside sufficient reserves from operating revenues to meet HHAP guidelines. A negative number indicates that the project is contributing more reserves than required. Use the comparison below of the HHAP and Non-HHAP capitalized reserves shown in the Development Budget to determine the amount of HHAP reserves that may be requested.</t>
  </si>
  <si>
    <r>
      <t xml:space="preserve">Desired Annual Contribution to Replacement Reserves 25 Units or More </t>
    </r>
    <r>
      <rPr>
        <sz val="8"/>
        <rFont val="Arial"/>
        <family val="2"/>
      </rPr>
      <t>($250/ Unit or Congregate Bed)</t>
    </r>
  </si>
  <si>
    <t>SRO UNITS</t>
  </si>
  <si>
    <t xml:space="preserve"> -bedroom apartments</t>
  </si>
  <si>
    <t>(congregate) persons/bed</t>
  </si>
  <si>
    <t>Total Residential Rents</t>
  </si>
  <si>
    <t xml:space="preserve">Less Vacancy/Uncollectible </t>
  </si>
  <si>
    <t>Net Residential Rents</t>
  </si>
  <si>
    <t>Non HHAP Units - Initial Rents</t>
  </si>
  <si>
    <t xml:space="preserve">  -bedroom apartments</t>
  </si>
  <si>
    <t>Less Vacancy/Uncollectible</t>
  </si>
  <si>
    <t xml:space="preserve">Total Other </t>
  </si>
  <si>
    <t>Operating Reserves</t>
  </si>
  <si>
    <t>TOTAL OPERATING BUDGET (LINES 1-5)</t>
  </si>
  <si>
    <t>Program Costs (social service, meals, etc.)</t>
  </si>
  <si>
    <t>TOTAL PROGRAM BUDGET AND DEBT SERVICE</t>
  </si>
  <si>
    <t>TOTAL EXPENSES (LINES 6&amp;9)</t>
  </si>
  <si>
    <t>NET INCOME OR (LOSS) FROM FIRST YEAR OPERATIONS</t>
  </si>
  <si>
    <t>Net Income or (Loss) from first Year Operations</t>
  </si>
  <si>
    <t>Taxes</t>
  </si>
  <si>
    <t>Real Estate Tax/PILOT</t>
  </si>
  <si>
    <t>Utilities</t>
  </si>
  <si>
    <t>Water &amp; Sewer Expense</t>
  </si>
  <si>
    <t>Gas and Electricity</t>
  </si>
  <si>
    <t>Heating</t>
  </si>
  <si>
    <t>Broadband/Internet</t>
  </si>
  <si>
    <t>Maintenance</t>
  </si>
  <si>
    <t>Repairs/Replacement</t>
  </si>
  <si>
    <t>Elevator Service &amp; Repairs</t>
  </si>
  <si>
    <t>Exterminating/ janitorial supplies/cleaning</t>
  </si>
  <si>
    <t>Garbage &amp; Trash removal</t>
  </si>
  <si>
    <t>Management Fee</t>
  </si>
  <si>
    <t>Admin</t>
  </si>
  <si>
    <t>Property/Liability/Fidelity Insurances</t>
  </si>
  <si>
    <t>Office Supplies &amp; Equipment</t>
  </si>
  <si>
    <t xml:space="preserve">Legal </t>
  </si>
  <si>
    <t>Accounting &amp; Audit</t>
  </si>
  <si>
    <t>Fees (ROPs/energy benchmarking)</t>
  </si>
  <si>
    <t>LIHTC Monitoring Fees</t>
  </si>
  <si>
    <t>Staffing</t>
  </si>
  <si>
    <t>Manager Salary /office staff</t>
  </si>
  <si>
    <t>With fringe</t>
  </si>
  <si>
    <t>Maintenance/Porters</t>
  </si>
  <si>
    <t>Security &amp; Front Desk Staff</t>
  </si>
  <si>
    <t>Other (specify)</t>
  </si>
  <si>
    <t>Reserves</t>
  </si>
  <si>
    <t>Replacement Reserves</t>
  </si>
  <si>
    <t>Laundry Expense</t>
  </si>
  <si>
    <t>Food Program Expense</t>
  </si>
  <si>
    <t>Program Admin Costs</t>
  </si>
  <si>
    <t>Other Program Costs</t>
  </si>
  <si>
    <t>Explain any projected increases in project Income:</t>
  </si>
  <si>
    <t xml:space="preserve">Note that all of the rents and other revenues of the Project shall be applied solely to the costs associated with the Project.  Funds deposited in the Reserve Account(s), along with the interest earned on such funds, shall be withdrawn and used only to meet costs directly connected with the operation of the Project.  </t>
  </si>
  <si>
    <t>Program Budget:</t>
  </si>
  <si>
    <t>Address(es):</t>
  </si>
  <si>
    <r>
      <t xml:space="preserve">EXHIBIT B-1: DEVELOPMENT BUDGET SUMMARY </t>
    </r>
    <r>
      <rPr>
        <b/>
        <i/>
        <sz val="12"/>
        <color rgb="FF00B050"/>
        <rFont val="Arial"/>
        <family val="2"/>
      </rPr>
      <t>CONSTRUCTION SOURCES</t>
    </r>
  </si>
  <si>
    <t xml:space="preserve">If different AMIs denote those. </t>
  </si>
  <si>
    <t>List Source</t>
  </si>
  <si>
    <t>Summing only to F6 not I6</t>
  </si>
  <si>
    <t>Capital/Replacement Reserve</t>
  </si>
  <si>
    <t>Mgm fee</t>
  </si>
  <si>
    <t>HHAP Original Award</t>
  </si>
  <si>
    <t>Current HHAP Request</t>
  </si>
  <si>
    <t>HHAP Previous Amendment</t>
  </si>
  <si>
    <t>TOTAL LINES 1 - 7</t>
  </si>
  <si>
    <t>TOTAL LINES 1 - 4</t>
  </si>
  <si>
    <t>B</t>
  </si>
  <si>
    <t>A</t>
  </si>
  <si>
    <t>C</t>
  </si>
  <si>
    <t>D</t>
  </si>
  <si>
    <t>E</t>
  </si>
  <si>
    <t>F</t>
  </si>
  <si>
    <t>TOTAL DEVELOPMENT COST (A-D)</t>
  </si>
  <si>
    <t xml:space="preserve">Legal Fees </t>
  </si>
  <si>
    <t xml:space="preserve">TOTAL PROJECT COST </t>
  </si>
  <si>
    <t>Subtotal 1 - 21</t>
  </si>
  <si>
    <r>
      <t xml:space="preserve">Service Contacts </t>
    </r>
    <r>
      <rPr>
        <sz val="10"/>
        <rFont val="Arial"/>
        <family val="2"/>
      </rPr>
      <t>(life safety/snow removal/ landscaping/etc.)</t>
    </r>
  </si>
  <si>
    <t>HHAP Stabilization Seven Year Operation Budget</t>
  </si>
  <si>
    <t xml:space="preserve">Exhibit B-4 </t>
  </si>
  <si>
    <t>HHAP Stabilization First Year Operating Budget</t>
  </si>
  <si>
    <t>Exhibit B-3:</t>
  </si>
  <si>
    <t>HHAP Stabilization Amendment Budget</t>
  </si>
  <si>
    <t>Exhibit B-1:</t>
  </si>
  <si>
    <t xml:space="preserve">EXHIBIT B-5: </t>
  </si>
  <si>
    <t>HHAP Stabilization Seven Year Cash Flow</t>
  </si>
  <si>
    <t>This workbook contains five worksheets to calculate the budgets required in the Request for Proposals from the Homeless Housing and Assistance Corporation. The following exhibits are included:
Exhibit B-1:  Stabilization Amendment Budget Summary
Exhibit B-3:  Stabilization First Year Operating Budget
Exhibit B-4:  Stabilization Seven Year Operating Budget                                                                                                Exhibit B-4:  Stabilization Staffing
Exhibit B-5:  Stabilization Seven Year Cash Flow
Exhibit B-8:  Stabilization 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</si>
</sst>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quot;$&quot;#,##0.00"/>
    <numFmt numFmtId="166" formatCode="#,##0.000"/>
    <numFmt numFmtId="167" formatCode="0."/>
  </numFmts>
  <fonts count="21" x14ac:knownFonts="1">
    <font>
      <sz val="10"/>
      <name val="Arial"/>
    </font>
    <font>
      <sz val="10"/>
      <name val="Arial"/>
      <family val="2"/>
    </font>
    <font>
      <b/>
      <sz val="10"/>
      <name val="Arial"/>
      <family val="2"/>
    </font>
    <font>
      <sz val="9"/>
      <name val="Arial"/>
      <family val="2"/>
    </font>
    <font>
      <b/>
      <sz val="10"/>
      <name val="Times New Roman"/>
      <family val="1"/>
    </font>
    <font>
      <sz val="10"/>
      <name val="Times New Roman"/>
      <family val="1"/>
    </font>
    <font>
      <sz val="8"/>
      <name val="Times New Roman"/>
      <family val="1"/>
    </font>
    <font>
      <sz val="8"/>
      <name val="Arial"/>
      <family val="2"/>
    </font>
    <font>
      <b/>
      <sz val="8"/>
      <name val="Arial"/>
      <family val="2"/>
    </font>
    <font>
      <b/>
      <sz val="12"/>
      <name val="Arial"/>
      <family val="2"/>
    </font>
    <font>
      <sz val="8"/>
      <color indexed="10"/>
      <name val="Arial"/>
      <family val="2"/>
    </font>
    <font>
      <b/>
      <sz val="14"/>
      <color theme="1"/>
      <name val="Calibri"/>
      <family val="2"/>
      <scheme val="minor"/>
    </font>
    <font>
      <sz val="10"/>
      <color rgb="FFFF0000"/>
      <name val="Arial"/>
      <family val="2"/>
    </font>
    <font>
      <sz val="14"/>
      <name val="Arial"/>
      <family val="2"/>
    </font>
    <font>
      <b/>
      <sz val="14"/>
      <name val="Arial"/>
      <family val="2"/>
    </font>
    <font>
      <b/>
      <sz val="13"/>
      <name val="Arial"/>
      <family val="2"/>
    </font>
    <font>
      <sz val="13"/>
      <name val="Arial"/>
      <family val="2"/>
    </font>
    <font>
      <b/>
      <i/>
      <sz val="12"/>
      <name val="Arial"/>
      <family val="2"/>
    </font>
    <font>
      <b/>
      <i/>
      <sz val="12"/>
      <color rgb="FF00B050"/>
      <name val="Arial"/>
      <family val="2"/>
    </font>
    <font>
      <b/>
      <i/>
      <sz val="8"/>
      <name val="Arial"/>
      <family val="2"/>
    </font>
    <font>
      <sz val="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E9EFF7"/>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3"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diagonalUp="1" diagonalDown="1">
      <left style="thin">
        <color indexed="64"/>
      </left>
      <right style="thin">
        <color indexed="64"/>
      </right>
      <top style="thin">
        <color indexed="64"/>
      </top>
      <bottom style="thin">
        <color indexed="64"/>
      </bottom>
      <diagonal style="thick">
        <color indexed="64"/>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355">
    <xf numFmtId="0" fontId="0" fillId="0" borderId="0" xfId="0"/>
    <xf numFmtId="164" fontId="5" fillId="0" borderId="0" xfId="0" applyNumberFormat="1" applyFont="1" applyProtection="1">
      <protection locked="0"/>
    </xf>
    <xf numFmtId="164" fontId="5" fillId="0" borderId="0" xfId="0" applyNumberFormat="1" applyFont="1" applyAlignment="1" applyProtection="1">
      <alignment horizontal="left"/>
      <protection locked="0"/>
    </xf>
    <xf numFmtId="164" fontId="4" fillId="0" borderId="0" xfId="0" applyNumberFormat="1" applyFont="1" applyAlignment="1" applyProtection="1">
      <alignment horizontal="centerContinuous"/>
      <protection locked="0"/>
    </xf>
    <xf numFmtId="164" fontId="4" fillId="0" borderId="0" xfId="0" applyNumberFormat="1" applyFont="1" applyProtection="1">
      <protection locked="0"/>
    </xf>
    <xf numFmtId="164" fontId="5" fillId="0" borderId="0" xfId="0" applyNumberFormat="1" applyFont="1" applyAlignment="1" applyProtection="1">
      <alignment horizontal="centerContinuous"/>
      <protection locked="0"/>
    </xf>
    <xf numFmtId="164" fontId="5" fillId="0" borderId="0" xfId="0" applyNumberFormat="1" applyFont="1" applyFill="1" applyProtection="1">
      <protection locked="0"/>
    </xf>
    <xf numFmtId="164" fontId="4" fillId="0" borderId="0" xfId="0" applyNumberFormat="1" applyFont="1" applyFill="1" applyProtection="1">
      <protection locked="0"/>
    </xf>
    <xf numFmtId="167" fontId="5" fillId="0" borderId="0" xfId="0" applyNumberFormat="1" applyFont="1" applyProtection="1">
      <protection locked="0"/>
    </xf>
    <xf numFmtId="0" fontId="0" fillId="0" borderId="0" xfId="0" applyProtection="1">
      <protection locked="0"/>
    </xf>
    <xf numFmtId="0" fontId="1" fillId="0" borderId="0" xfId="0" applyNumberFormat="1" applyFont="1" applyAlignment="1" applyProtection="1">
      <alignment horizontal="justify" vertical="top" wrapText="1"/>
      <protection locked="0"/>
    </xf>
    <xf numFmtId="0" fontId="2" fillId="0" borderId="0" xfId="0" applyFont="1" applyAlignment="1">
      <alignment horizontal="center"/>
    </xf>
    <xf numFmtId="0" fontId="11" fillId="0" borderId="0" xfId="0" applyFont="1" applyAlignment="1" applyProtection="1">
      <alignment horizontal="centerContinuous" vertical="center"/>
      <protection locked="0"/>
    </xf>
    <xf numFmtId="0" fontId="0" fillId="0" borderId="0" xfId="0" applyProtection="1"/>
    <xf numFmtId="0" fontId="2" fillId="0" borderId="0" xfId="0" applyFont="1" applyAlignment="1" applyProtection="1">
      <alignment horizontal="center" vertical="center"/>
    </xf>
    <xf numFmtId="0" fontId="2" fillId="0" borderId="0" xfId="0" applyFont="1" applyAlignment="1" applyProtection="1">
      <alignment horizontal="center"/>
    </xf>
    <xf numFmtId="0" fontId="7" fillId="0" borderId="0" xfId="0" applyFont="1" applyAlignment="1" applyProtection="1">
      <alignment shrinkToFit="1"/>
    </xf>
    <xf numFmtId="0" fontId="0" fillId="0" borderId="1" xfId="0" applyBorder="1" applyAlignment="1" applyProtection="1">
      <alignment horizontal="center"/>
    </xf>
    <xf numFmtId="0" fontId="1" fillId="0" borderId="0" xfId="0" applyFont="1" applyAlignment="1" applyProtection="1">
      <alignment horizontal="right"/>
    </xf>
    <xf numFmtId="6" fontId="0" fillId="0" borderId="1" xfId="0" applyNumberFormat="1" applyBorder="1" applyAlignment="1" applyProtection="1">
      <alignment horizontal="center"/>
    </xf>
    <xf numFmtId="0" fontId="1" fillId="0" borderId="0" xfId="0" applyFont="1" applyAlignment="1" applyProtection="1">
      <alignment horizontal="right" wrapText="1"/>
    </xf>
    <xf numFmtId="0" fontId="0" fillId="0" borderId="0" xfId="0" applyBorder="1" applyAlignment="1" applyProtection="1">
      <alignment horizontal="center"/>
    </xf>
    <xf numFmtId="38" fontId="12" fillId="11" borderId="1" xfId="0" applyNumberFormat="1" applyFont="1" applyFill="1" applyBorder="1" applyAlignment="1" applyProtection="1">
      <alignment horizontal="center"/>
      <protection locked="0"/>
    </xf>
    <xf numFmtId="0" fontId="0" fillId="0" borderId="0" xfId="0" applyBorder="1" applyAlignment="1" applyProtection="1">
      <alignment horizontal="center"/>
      <protection locked="0"/>
    </xf>
    <xf numFmtId="0" fontId="1" fillId="0" borderId="9" xfId="0" applyFont="1" applyBorder="1" applyAlignment="1" applyProtection="1">
      <alignment wrapText="1"/>
    </xf>
    <xf numFmtId="0" fontId="0" fillId="0" borderId="0" xfId="0" applyAlignment="1" applyProtection="1">
      <alignment wrapText="1"/>
    </xf>
    <xf numFmtId="6" fontId="0" fillId="4" borderId="1" xfId="0" applyNumberFormat="1" applyFill="1" applyBorder="1" applyProtection="1"/>
    <xf numFmtId="0" fontId="0" fillId="0" borderId="0" xfId="0" applyAlignment="1" applyProtection="1">
      <alignment horizontal="center"/>
      <protection locked="0"/>
    </xf>
    <xf numFmtId="0" fontId="0" fillId="3" borderId="22" xfId="0" applyFill="1" applyBorder="1" applyProtection="1"/>
    <xf numFmtId="0" fontId="0" fillId="0" borderId="0" xfId="0" applyAlignment="1" applyProtection="1"/>
    <xf numFmtId="6" fontId="0" fillId="3" borderId="1" xfId="0" applyNumberFormat="1" applyFill="1" applyBorder="1" applyProtection="1"/>
    <xf numFmtId="0" fontId="1" fillId="0" borderId="22" xfId="0" applyFont="1" applyBorder="1" applyAlignment="1" applyProtection="1">
      <alignment wrapText="1"/>
    </xf>
    <xf numFmtId="6" fontId="0" fillId="0" borderId="1" xfId="0" applyNumberFormat="1" applyBorder="1" applyProtection="1"/>
    <xf numFmtId="0" fontId="1" fillId="0" borderId="22" xfId="0" applyFont="1" applyBorder="1" applyProtection="1"/>
    <xf numFmtId="0" fontId="2" fillId="0" borderId="22" xfId="0" applyFont="1" applyBorder="1" applyAlignment="1" applyProtection="1">
      <alignment wrapText="1"/>
    </xf>
    <xf numFmtId="6" fontId="2" fillId="5" borderId="1" xfId="0" applyNumberFormat="1" applyFont="1" applyFill="1" applyBorder="1" applyProtection="1"/>
    <xf numFmtId="0" fontId="0" fillId="3" borderId="1" xfId="0" applyFill="1" applyBorder="1" applyProtection="1"/>
    <xf numFmtId="0" fontId="0" fillId="7" borderId="0" xfId="0" applyFill="1" applyBorder="1" applyProtection="1"/>
    <xf numFmtId="0" fontId="0" fillId="7" borderId="0" xfId="0" applyFill="1" applyAlignment="1" applyProtection="1"/>
    <xf numFmtId="6" fontId="1" fillId="12" borderId="1" xfId="0" applyNumberFormat="1" applyFont="1" applyFill="1" applyBorder="1" applyProtection="1"/>
    <xf numFmtId="6" fontId="0" fillId="12" borderId="29" xfId="0" applyNumberFormat="1" applyFill="1" applyBorder="1" applyProtection="1"/>
    <xf numFmtId="6" fontId="0" fillId="12" borderId="1" xfId="0" applyNumberFormat="1" applyFill="1" applyBorder="1" applyProtection="1"/>
    <xf numFmtId="6" fontId="0" fillId="0" borderId="1" xfId="0" applyNumberFormat="1" applyFill="1" applyBorder="1" applyProtection="1"/>
    <xf numFmtId="0" fontId="1" fillId="7" borderId="22" xfId="0" applyFont="1" applyFill="1" applyBorder="1" applyAlignment="1" applyProtection="1">
      <alignment wrapText="1"/>
    </xf>
    <xf numFmtId="164" fontId="0" fillId="7" borderId="1" xfId="0" applyNumberFormat="1" applyFill="1" applyBorder="1" applyProtection="1"/>
    <xf numFmtId="0" fontId="2" fillId="4" borderId="1" xfId="0" applyFont="1" applyFill="1" applyBorder="1" applyAlignment="1" applyProtection="1">
      <alignment wrapText="1"/>
    </xf>
    <xf numFmtId="0" fontId="10" fillId="0" borderId="0" xfId="0" applyFont="1" applyFill="1" applyBorder="1" applyAlignment="1" applyProtection="1">
      <alignment horizontal="left" vertical="top" wrapText="1"/>
    </xf>
    <xf numFmtId="0" fontId="0" fillId="0" borderId="0" xfId="0"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wrapText="1"/>
      <protection locked="0"/>
    </xf>
    <xf numFmtId="0" fontId="1" fillId="7" borderId="1" xfId="0" applyFont="1" applyFill="1" applyBorder="1" applyAlignment="1" applyProtection="1">
      <alignment wrapText="1"/>
    </xf>
    <xf numFmtId="0" fontId="2" fillId="7" borderId="1" xfId="0" applyFont="1" applyFill="1" applyBorder="1" applyAlignment="1" applyProtection="1">
      <alignment wrapText="1"/>
    </xf>
    <xf numFmtId="0" fontId="2" fillId="0" borderId="0" xfId="0" applyFont="1" applyProtection="1">
      <protection locked="0"/>
    </xf>
    <xf numFmtId="164" fontId="2" fillId="7" borderId="1" xfId="0" applyNumberFormat="1" applyFont="1" applyFill="1" applyBorder="1" applyProtection="1"/>
    <xf numFmtId="164" fontId="6" fillId="0" borderId="0" xfId="0" applyNumberFormat="1" applyFont="1" applyAlignment="1" applyProtection="1">
      <alignment horizontal="centerContinuous" wrapText="1"/>
    </xf>
    <xf numFmtId="6" fontId="9" fillId="4" borderId="25" xfId="0" applyNumberFormat="1" applyFont="1" applyFill="1" applyBorder="1" applyAlignment="1" applyProtection="1">
      <alignment horizontal="centerContinuous"/>
    </xf>
    <xf numFmtId="0" fontId="9" fillId="12" borderId="26" xfId="0" applyFont="1" applyFill="1" applyBorder="1" applyAlignment="1">
      <alignment horizontal="centerContinuous"/>
    </xf>
    <xf numFmtId="0" fontId="3" fillId="0" borderId="0" xfId="0" applyFont="1" applyAlignment="1">
      <alignment horizontal="centerContinuous" vertical="top" wrapText="1"/>
    </xf>
    <xf numFmtId="0" fontId="3" fillId="0" borderId="0" xfId="0" applyFont="1" applyFill="1" applyBorder="1" applyAlignment="1" applyProtection="1">
      <alignment horizontal="centerContinuous" vertical="top" wrapText="1"/>
    </xf>
    <xf numFmtId="0" fontId="0" fillId="7" borderId="0" xfId="0" applyFill="1"/>
    <xf numFmtId="0" fontId="13" fillId="7" borderId="0" xfId="0" applyFont="1" applyFill="1"/>
    <xf numFmtId="0" fontId="13" fillId="0" borderId="0" xfId="0" applyFont="1"/>
    <xf numFmtId="0" fontId="0" fillId="0" borderId="35" xfId="0" applyBorder="1" applyAlignment="1">
      <alignment horizontal="center"/>
    </xf>
    <xf numFmtId="0" fontId="0" fillId="9" borderId="33" xfId="0" applyFill="1" applyBorder="1"/>
    <xf numFmtId="0" fontId="2" fillId="9" borderId="20" xfId="0" applyFont="1" applyFill="1" applyBorder="1"/>
    <xf numFmtId="0" fontId="0" fillId="9" borderId="20" xfId="0" applyFill="1" applyBorder="1"/>
    <xf numFmtId="0" fontId="0" fillId="7" borderId="36" xfId="0" applyFill="1" applyBorder="1"/>
    <xf numFmtId="0" fontId="0" fillId="7" borderId="12" xfId="0" applyFill="1" applyBorder="1"/>
    <xf numFmtId="0" fontId="1" fillId="7" borderId="5" xfId="0" applyFont="1" applyFill="1" applyBorder="1" applyProtection="1">
      <protection locked="0"/>
    </xf>
    <xf numFmtId="0" fontId="0" fillId="7" borderId="5" xfId="0" applyFill="1" applyBorder="1" applyProtection="1">
      <protection locked="0"/>
    </xf>
    <xf numFmtId="0" fontId="0" fillId="7" borderId="5" xfId="0" applyFill="1" applyBorder="1"/>
    <xf numFmtId="164" fontId="0" fillId="7" borderId="6" xfId="0" applyNumberFormat="1" applyFill="1" applyBorder="1"/>
    <xf numFmtId="0" fontId="0" fillId="7" borderId="1" xfId="0" applyFill="1" applyBorder="1" applyProtection="1">
      <protection locked="0"/>
    </xf>
    <xf numFmtId="0" fontId="0" fillId="7" borderId="1" xfId="0" applyFill="1" applyBorder="1"/>
    <xf numFmtId="0" fontId="0" fillId="7" borderId="0" xfId="0" applyFill="1" applyProtection="1">
      <protection locked="0"/>
    </xf>
    <xf numFmtId="0" fontId="3" fillId="7" borderId="5" xfId="0" applyFont="1" applyFill="1" applyBorder="1"/>
    <xf numFmtId="164" fontId="0" fillId="7" borderId="25" xfId="0" applyNumberFormat="1" applyFill="1" applyBorder="1"/>
    <xf numFmtId="0" fontId="3" fillId="7" borderId="1" xfId="0" applyFont="1" applyFill="1" applyBorder="1"/>
    <xf numFmtId="9" fontId="0" fillId="7" borderId="1" xfId="0" applyNumberFormat="1" applyFill="1" applyBorder="1" applyAlignment="1" applyProtection="1">
      <alignment horizontal="center"/>
      <protection locked="0"/>
    </xf>
    <xf numFmtId="9" fontId="1" fillId="7" borderId="37" xfId="2" applyFill="1" applyBorder="1"/>
    <xf numFmtId="0" fontId="0" fillId="9" borderId="15" xfId="0" applyFill="1" applyBorder="1"/>
    <xf numFmtId="0" fontId="2" fillId="9" borderId="16" xfId="0" applyFont="1" applyFill="1" applyBorder="1" applyProtection="1">
      <protection locked="0"/>
    </xf>
    <xf numFmtId="0" fontId="0" fillId="9" borderId="16" xfId="0" applyFill="1" applyBorder="1"/>
    <xf numFmtId="0" fontId="0" fillId="7" borderId="28" xfId="0" applyFill="1" applyBorder="1"/>
    <xf numFmtId="9" fontId="0" fillId="7" borderId="1" xfId="0" applyNumberFormat="1" applyFill="1" applyBorder="1" applyProtection="1">
      <protection locked="0"/>
    </xf>
    <xf numFmtId="164" fontId="0" fillId="7" borderId="25" xfId="0" applyNumberFormat="1" applyFill="1" applyBorder="1" applyProtection="1">
      <protection locked="0"/>
    </xf>
    <xf numFmtId="0" fontId="2" fillId="7" borderId="9" xfId="0" applyFont="1" applyFill="1" applyBorder="1" applyAlignment="1" applyProtection="1">
      <alignment horizontal="right"/>
      <protection locked="0"/>
    </xf>
    <xf numFmtId="0" fontId="0" fillId="7" borderId="9" xfId="0" applyFill="1" applyBorder="1"/>
    <xf numFmtId="164" fontId="0" fillId="7" borderId="23" xfId="0" applyNumberFormat="1" applyFill="1" applyBorder="1"/>
    <xf numFmtId="0" fontId="2" fillId="9" borderId="15" xfId="0" applyFont="1" applyFill="1" applyBorder="1"/>
    <xf numFmtId="164" fontId="0" fillId="9" borderId="21" xfId="0" applyNumberFormat="1" applyFill="1" applyBorder="1"/>
    <xf numFmtId="9" fontId="1" fillId="7" borderId="14" xfId="2" applyFill="1" applyBorder="1"/>
    <xf numFmtId="0" fontId="0" fillId="7" borderId="13" xfId="0" applyFill="1" applyBorder="1"/>
    <xf numFmtId="0" fontId="0" fillId="7" borderId="38" xfId="0" applyFill="1" applyBorder="1"/>
    <xf numFmtId="0" fontId="0" fillId="7" borderId="6" xfId="0" applyFill="1" applyBorder="1" applyProtection="1">
      <protection locked="0"/>
    </xf>
    <xf numFmtId="0" fontId="0" fillId="7" borderId="7" xfId="0" applyFill="1" applyBorder="1"/>
    <xf numFmtId="0" fontId="0" fillId="7" borderId="8" xfId="0" applyFill="1" applyBorder="1"/>
    <xf numFmtId="164" fontId="0" fillId="7" borderId="6" xfId="0" applyNumberFormat="1" applyFill="1" applyBorder="1" applyProtection="1">
      <protection locked="0"/>
    </xf>
    <xf numFmtId="44" fontId="0" fillId="7" borderId="0" xfId="1" applyFont="1" applyFill="1" applyAlignment="1">
      <alignment shrinkToFit="1"/>
    </xf>
    <xf numFmtId="0" fontId="0" fillId="7" borderId="39" xfId="0" applyFill="1" applyBorder="1"/>
    <xf numFmtId="0" fontId="0" fillId="7" borderId="25" xfId="0" applyFill="1" applyBorder="1" applyProtection="1">
      <protection locked="0"/>
    </xf>
    <xf numFmtId="0" fontId="0" fillId="7" borderId="27" xfId="0" applyFill="1" applyBorder="1"/>
    <xf numFmtId="0" fontId="0" fillId="7" borderId="26" xfId="0" applyFill="1" applyBorder="1"/>
    <xf numFmtId="0" fontId="2" fillId="7" borderId="0" xfId="0" applyFont="1" applyFill="1" applyProtection="1">
      <protection locked="0"/>
    </xf>
    <xf numFmtId="0" fontId="2" fillId="7" borderId="25" xfId="0" applyFont="1" applyFill="1" applyBorder="1" applyProtection="1">
      <protection locked="0"/>
    </xf>
    <xf numFmtId="9" fontId="1" fillId="7" borderId="36" xfId="2" applyFill="1" applyBorder="1"/>
    <xf numFmtId="0" fontId="0" fillId="7" borderId="37" xfId="0" applyFill="1" applyBorder="1"/>
    <xf numFmtId="164" fontId="0" fillId="9" borderId="40" xfId="0" applyNumberFormat="1" applyFill="1" applyBorder="1"/>
    <xf numFmtId="9" fontId="1" fillId="7" borderId="41" xfId="2" applyFill="1" applyBorder="1"/>
    <xf numFmtId="0" fontId="2" fillId="7" borderId="0" xfId="0" applyFont="1" applyFill="1"/>
    <xf numFmtId="6" fontId="2" fillId="0" borderId="1" xfId="0" applyNumberFormat="1" applyFont="1" applyBorder="1"/>
    <xf numFmtId="0" fontId="0" fillId="7" borderId="33" xfId="0" applyFill="1" applyBorder="1"/>
    <xf numFmtId="0" fontId="0" fillId="7" borderId="20" xfId="0" applyFill="1" applyBorder="1"/>
    <xf numFmtId="0" fontId="0" fillId="7" borderId="34" xfId="0" applyFill="1" applyBorder="1"/>
    <xf numFmtId="164" fontId="16" fillId="7" borderId="0" xfId="0" applyNumberFormat="1" applyFont="1" applyFill="1" applyAlignment="1">
      <alignment horizontal="left"/>
    </xf>
    <xf numFmtId="164" fontId="19" fillId="13" borderId="12" xfId="0" applyNumberFormat="1" applyFont="1" applyFill="1" applyBorder="1" applyAlignment="1" applyProtection="1">
      <alignment horizontal="centerContinuous"/>
    </xf>
    <xf numFmtId="164" fontId="19" fillId="13" borderId="0" xfId="0" applyNumberFormat="1" applyFont="1" applyFill="1" applyBorder="1" applyAlignment="1" applyProtection="1">
      <alignment horizontal="centerContinuous"/>
    </xf>
    <xf numFmtId="164" fontId="19" fillId="13" borderId="13" xfId="0" applyNumberFormat="1" applyFont="1" applyFill="1" applyBorder="1" applyAlignment="1" applyProtection="1">
      <alignment horizontal="centerContinuous"/>
    </xf>
    <xf numFmtId="164" fontId="7" fillId="0" borderId="12" xfId="0" applyNumberFormat="1" applyFont="1" applyBorder="1" applyAlignment="1" applyProtection="1">
      <alignment horizontal="left"/>
    </xf>
    <xf numFmtId="164" fontId="7" fillId="0" borderId="0" xfId="0" applyNumberFormat="1" applyFont="1" applyBorder="1" applyAlignment="1" applyProtection="1">
      <alignment horizontal="left"/>
    </xf>
    <xf numFmtId="164" fontId="2" fillId="7" borderId="10" xfId="0" applyNumberFormat="1" applyFont="1" applyFill="1" applyBorder="1" applyProtection="1"/>
    <xf numFmtId="167" fontId="2" fillId="7" borderId="11" xfId="0" applyNumberFormat="1" applyFont="1" applyFill="1" applyBorder="1" applyProtection="1"/>
    <xf numFmtId="164" fontId="2" fillId="7" borderId="11" xfId="0" applyNumberFormat="1" applyFont="1" applyFill="1" applyBorder="1" applyProtection="1"/>
    <xf numFmtId="164" fontId="2" fillId="7" borderId="11" xfId="0" applyNumberFormat="1" applyFont="1" applyFill="1" applyBorder="1" applyAlignment="1" applyProtection="1">
      <alignment horizontal="center" vertical="center" wrapText="1"/>
    </xf>
    <xf numFmtId="164" fontId="2" fillId="7" borderId="11" xfId="0" applyNumberFormat="1" applyFont="1" applyFill="1" applyBorder="1" applyAlignment="1" applyProtection="1">
      <alignment horizontal="center" vertical="center" wrapText="1"/>
      <protection locked="0"/>
    </xf>
    <xf numFmtId="164" fontId="2" fillId="7" borderId="32" xfId="0" applyNumberFormat="1" applyFont="1" applyFill="1" applyBorder="1" applyAlignment="1" applyProtection="1">
      <alignment horizontal="center" vertical="center" wrapText="1"/>
    </xf>
    <xf numFmtId="164" fontId="1" fillId="13" borderId="44" xfId="0" applyNumberFormat="1" applyFont="1" applyFill="1" applyBorder="1" applyProtection="1"/>
    <xf numFmtId="167" fontId="1" fillId="13" borderId="27" xfId="0" applyNumberFormat="1" applyFont="1" applyFill="1" applyBorder="1" applyProtection="1"/>
    <xf numFmtId="164" fontId="1" fillId="13" borderId="27" xfId="0" applyNumberFormat="1" applyFont="1" applyFill="1" applyBorder="1" applyProtection="1"/>
    <xf numFmtId="164" fontId="1" fillId="13" borderId="41" xfId="0" applyNumberFormat="1" applyFont="1" applyFill="1" applyBorder="1" applyProtection="1"/>
    <xf numFmtId="164" fontId="1" fillId="7" borderId="12" xfId="0" applyNumberFormat="1" applyFont="1" applyFill="1" applyBorder="1" applyProtection="1"/>
    <xf numFmtId="167" fontId="1" fillId="7" borderId="0" xfId="0" applyNumberFormat="1" applyFont="1" applyFill="1" applyBorder="1" applyProtection="1"/>
    <xf numFmtId="164" fontId="1" fillId="0" borderId="22" xfId="0" applyNumberFormat="1" applyFont="1" applyFill="1" applyBorder="1" applyProtection="1"/>
    <xf numFmtId="164" fontId="1" fillId="0" borderId="22" xfId="0" applyNumberFormat="1" applyFont="1" applyFill="1" applyBorder="1" applyProtection="1">
      <protection locked="0"/>
    </xf>
    <xf numFmtId="164" fontId="1" fillId="0" borderId="4" xfId="0" applyNumberFormat="1" applyFont="1" applyFill="1" applyBorder="1" applyProtection="1">
      <protection locked="0"/>
    </xf>
    <xf numFmtId="164" fontId="1" fillId="0" borderId="36" xfId="0" applyNumberFormat="1" applyFont="1" applyFill="1" applyBorder="1" applyProtection="1"/>
    <xf numFmtId="164" fontId="1" fillId="0" borderId="5" xfId="0" applyNumberFormat="1" applyFont="1" applyBorder="1" applyProtection="1"/>
    <xf numFmtId="164" fontId="1" fillId="0" borderId="5" xfId="0" applyNumberFormat="1" applyFont="1" applyBorder="1" applyProtection="1">
      <protection locked="0"/>
    </xf>
    <xf numFmtId="164" fontId="1" fillId="0" borderId="6" xfId="0" applyNumberFormat="1" applyFont="1" applyBorder="1" applyProtection="1">
      <protection locked="0"/>
    </xf>
    <xf numFmtId="164" fontId="1" fillId="2" borderId="37" xfId="0" applyNumberFormat="1" applyFont="1" applyFill="1" applyBorder="1" applyProtection="1"/>
    <xf numFmtId="164" fontId="1" fillId="0" borderId="1" xfId="0" applyNumberFormat="1" applyFont="1" applyBorder="1" applyProtection="1"/>
    <xf numFmtId="164" fontId="1" fillId="0" borderId="1" xfId="0" applyNumberFormat="1" applyFont="1" applyBorder="1" applyProtection="1">
      <protection locked="0"/>
    </xf>
    <xf numFmtId="164" fontId="1" fillId="0" borderId="25" xfId="0" applyNumberFormat="1" applyFont="1" applyBorder="1" applyProtection="1">
      <protection locked="0"/>
    </xf>
    <xf numFmtId="164" fontId="1" fillId="2" borderId="14" xfId="0" applyNumberFormat="1" applyFont="1" applyFill="1" applyBorder="1" applyProtection="1"/>
    <xf numFmtId="164" fontId="1" fillId="0" borderId="9" xfId="0" applyNumberFormat="1" applyFont="1" applyFill="1" applyBorder="1" applyProtection="1"/>
    <xf numFmtId="164" fontId="1" fillId="0" borderId="28" xfId="0" applyNumberFormat="1" applyFont="1" applyFill="1" applyBorder="1" applyProtection="1"/>
    <xf numFmtId="164" fontId="2" fillId="13" borderId="26" xfId="0" applyNumberFormat="1" applyFont="1" applyFill="1" applyBorder="1" applyProtection="1"/>
    <xf numFmtId="164" fontId="2" fillId="13" borderId="1" xfId="0" applyNumberFormat="1" applyFont="1" applyFill="1" applyBorder="1" applyProtection="1"/>
    <xf numFmtId="164" fontId="1" fillId="13" borderId="6" xfId="0" applyNumberFormat="1" applyFont="1" applyFill="1" applyBorder="1" applyProtection="1"/>
    <xf numFmtId="167" fontId="1" fillId="13" borderId="7" xfId="0" applyNumberFormat="1" applyFont="1" applyFill="1" applyBorder="1" applyProtection="1"/>
    <xf numFmtId="164" fontId="1" fillId="13" borderId="7" xfId="0" applyNumberFormat="1" applyFont="1" applyFill="1" applyBorder="1" applyProtection="1"/>
    <xf numFmtId="164" fontId="1" fillId="13" borderId="8" xfId="0" applyNumberFormat="1" applyFont="1" applyFill="1" applyBorder="1" applyProtection="1"/>
    <xf numFmtId="167" fontId="1" fillId="0" borderId="0" xfId="0" applyNumberFormat="1" applyFont="1" applyBorder="1" applyProtection="1"/>
    <xf numFmtId="167" fontId="1" fillId="2" borderId="0" xfId="0" applyNumberFormat="1" applyFont="1" applyFill="1" applyBorder="1" applyProtection="1"/>
    <xf numFmtId="164" fontId="1" fillId="2" borderId="1" xfId="0" applyNumberFormat="1" applyFont="1" applyFill="1" applyBorder="1" applyProtection="1"/>
    <xf numFmtId="164" fontId="1" fillId="2" borderId="1" xfId="0" applyNumberFormat="1" applyFont="1" applyFill="1" applyBorder="1" applyProtection="1">
      <protection locked="0"/>
    </xf>
    <xf numFmtId="164" fontId="1" fillId="2" borderId="25" xfId="0" applyNumberFormat="1" applyFont="1" applyFill="1" applyBorder="1" applyProtection="1">
      <protection locked="0"/>
    </xf>
    <xf numFmtId="164" fontId="1" fillId="0" borderId="1" xfId="0" applyNumberFormat="1" applyFont="1" applyFill="1" applyBorder="1" applyProtection="1"/>
    <xf numFmtId="164" fontId="1" fillId="0" borderId="14" xfId="0" applyNumberFormat="1" applyFont="1" applyFill="1" applyBorder="1" applyProtection="1"/>
    <xf numFmtId="164" fontId="2" fillId="13" borderId="18" xfId="0" applyNumberFormat="1" applyFont="1" applyFill="1" applyBorder="1" applyProtection="1"/>
    <xf numFmtId="167" fontId="2" fillId="13" borderId="19" xfId="0" applyNumberFormat="1" applyFont="1" applyFill="1" applyBorder="1" applyProtection="1"/>
    <xf numFmtId="164" fontId="2" fillId="13" borderId="19" xfId="0" applyNumberFormat="1" applyFont="1" applyFill="1" applyBorder="1" applyProtection="1"/>
    <xf numFmtId="164" fontId="2" fillId="13" borderId="48" xfId="0" applyNumberFormat="1" applyFont="1" applyFill="1" applyBorder="1" applyProtection="1"/>
    <xf numFmtId="164" fontId="7" fillId="0" borderId="0" xfId="0" applyNumberFormat="1" applyFont="1" applyProtection="1"/>
    <xf numFmtId="167" fontId="7" fillId="0" borderId="0" xfId="0" applyNumberFormat="1" applyFont="1" applyProtection="1"/>
    <xf numFmtId="164" fontId="1" fillId="0" borderId="0" xfId="0" applyNumberFormat="1" applyFont="1" applyProtection="1"/>
    <xf numFmtId="164" fontId="7" fillId="0" borderId="0" xfId="0" applyNumberFormat="1" applyFont="1" applyAlignment="1" applyProtection="1">
      <alignment horizontal="centerContinuous" wrapText="1"/>
    </xf>
    <xf numFmtId="164" fontId="1" fillId="0" borderId="0" xfId="0" applyNumberFormat="1" applyFont="1" applyProtection="1">
      <protection locked="0"/>
    </xf>
    <xf numFmtId="164" fontId="1" fillId="7" borderId="0" xfId="3" applyNumberFormat="1" applyFont="1" applyFill="1" applyProtection="1">
      <protection locked="0"/>
    </xf>
    <xf numFmtId="1" fontId="1" fillId="7" borderId="0" xfId="3" applyNumberFormat="1" applyFont="1" applyFill="1" applyProtection="1">
      <protection locked="0"/>
    </xf>
    <xf numFmtId="166" fontId="1" fillId="7" borderId="0" xfId="3" applyNumberFormat="1" applyFont="1" applyFill="1" applyProtection="1">
      <protection locked="0"/>
    </xf>
    <xf numFmtId="164" fontId="1" fillId="7" borderId="0" xfId="0" applyNumberFormat="1" applyFont="1" applyFill="1" applyAlignment="1">
      <alignment horizontal="left"/>
    </xf>
    <xf numFmtId="1" fontId="1" fillId="6" borderId="4" xfId="3" applyNumberFormat="1" applyFont="1" applyFill="1" applyBorder="1"/>
    <xf numFmtId="164" fontId="1" fillId="6" borderId="0" xfId="3" applyNumberFormat="1" applyFont="1" applyFill="1"/>
    <xf numFmtId="166" fontId="1" fillId="6" borderId="3" xfId="3" applyNumberFormat="1" applyFont="1" applyFill="1" applyBorder="1"/>
    <xf numFmtId="1" fontId="1" fillId="8" borderId="4" xfId="3" applyNumberFormat="1" applyFont="1" applyFill="1" applyBorder="1"/>
    <xf numFmtId="164" fontId="1" fillId="8" borderId="1" xfId="3" applyNumberFormat="1" applyFont="1" applyFill="1" applyBorder="1"/>
    <xf numFmtId="164" fontId="2" fillId="8" borderId="1" xfId="3" applyNumberFormat="1" applyFont="1" applyFill="1" applyBorder="1" applyAlignment="1">
      <alignment horizontal="center"/>
    </xf>
    <xf numFmtId="166" fontId="1" fillId="8" borderId="1" xfId="3" applyNumberFormat="1" applyFont="1" applyFill="1" applyBorder="1"/>
    <xf numFmtId="1" fontId="2" fillId="10" borderId="4" xfId="3" applyNumberFormat="1" applyFont="1" applyFill="1" applyBorder="1"/>
    <xf numFmtId="164" fontId="2" fillId="9" borderId="25" xfId="3" applyNumberFormat="1" applyFont="1" applyFill="1" applyBorder="1"/>
    <xf numFmtId="164" fontId="1" fillId="9" borderId="27" xfId="3" applyNumberFormat="1" applyFont="1" applyFill="1" applyBorder="1"/>
    <xf numFmtId="166" fontId="1" fillId="9" borderId="26" xfId="3" applyNumberFormat="1" applyFont="1" applyFill="1" applyBorder="1"/>
    <xf numFmtId="1" fontId="1" fillId="10" borderId="4" xfId="3" applyNumberFormat="1" applyFont="1" applyFill="1" applyBorder="1"/>
    <xf numFmtId="1" fontId="1" fillId="10" borderId="5" xfId="3" applyNumberFormat="1" applyFont="1" applyFill="1" applyBorder="1"/>
    <xf numFmtId="1" fontId="2" fillId="9" borderId="25" xfId="3" applyNumberFormat="1" applyFont="1" applyFill="1" applyBorder="1"/>
    <xf numFmtId="1" fontId="1" fillId="10" borderId="25" xfId="3" applyNumberFormat="1" applyFont="1" applyFill="1" applyBorder="1"/>
    <xf numFmtId="1" fontId="2" fillId="10" borderId="1" xfId="3" applyNumberFormat="1" applyFont="1" applyFill="1" applyBorder="1"/>
    <xf numFmtId="166" fontId="1" fillId="0" borderId="0" xfId="0" applyNumberFormat="1" applyFont="1" applyProtection="1">
      <protection locked="0"/>
    </xf>
    <xf numFmtId="164" fontId="17" fillId="7" borderId="23" xfId="0" applyNumberFormat="1" applyFont="1" applyFill="1" applyBorder="1" applyAlignment="1" applyProtection="1">
      <alignment horizontal="centerContinuous" vertical="center" wrapText="1"/>
    </xf>
    <xf numFmtId="164" fontId="17" fillId="7" borderId="11" xfId="0" applyNumberFormat="1" applyFont="1" applyFill="1" applyBorder="1" applyAlignment="1" applyProtection="1">
      <alignment horizontal="centerContinuous" vertical="center" wrapText="1"/>
    </xf>
    <xf numFmtId="164" fontId="17" fillId="7" borderId="24" xfId="0" applyNumberFormat="1" applyFont="1" applyFill="1" applyBorder="1" applyAlignment="1" applyProtection="1">
      <alignment horizontal="centerContinuous" vertical="center" wrapText="1"/>
    </xf>
    <xf numFmtId="164" fontId="1" fillId="11" borderId="0" xfId="0" applyNumberFormat="1" applyFont="1" applyFill="1" applyProtection="1">
      <protection locked="0"/>
    </xf>
    <xf numFmtId="164" fontId="5" fillId="11" borderId="0" xfId="0" applyNumberFormat="1" applyFont="1" applyFill="1" applyProtection="1">
      <protection locked="0"/>
    </xf>
    <xf numFmtId="0" fontId="1" fillId="7" borderId="25" xfId="0" applyFont="1" applyFill="1" applyBorder="1" applyProtection="1">
      <protection locked="0"/>
    </xf>
    <xf numFmtId="164" fontId="9" fillId="0" borderId="0" xfId="0" applyNumberFormat="1" applyFont="1" applyProtection="1">
      <protection locked="0"/>
    </xf>
    <xf numFmtId="164" fontId="20" fillId="0" borderId="0" xfId="0" applyNumberFormat="1" applyFont="1" applyProtection="1">
      <protection locked="0"/>
    </xf>
    <xf numFmtId="164" fontId="9" fillId="13" borderId="10" xfId="0" applyNumberFormat="1" applyFont="1" applyFill="1" applyBorder="1" applyProtection="1"/>
    <xf numFmtId="167" fontId="9" fillId="13" borderId="11" xfId="0" applyNumberFormat="1" applyFont="1" applyFill="1" applyBorder="1" applyProtection="1"/>
    <xf numFmtId="164" fontId="9" fillId="13" borderId="11" xfId="0" applyNumberFormat="1" applyFont="1" applyFill="1" applyBorder="1" applyProtection="1"/>
    <xf numFmtId="164" fontId="9" fillId="13" borderId="11" xfId="0" applyNumberFormat="1" applyFont="1" applyFill="1" applyBorder="1" applyAlignment="1" applyProtection="1">
      <alignment horizontal="center" vertical="center" wrapText="1"/>
    </xf>
    <xf numFmtId="164" fontId="9" fillId="13" borderId="11" xfId="0" applyNumberFormat="1" applyFont="1" applyFill="1" applyBorder="1" applyAlignment="1" applyProtection="1">
      <alignment horizontal="center" vertical="center" wrapText="1"/>
      <protection locked="0"/>
    </xf>
    <xf numFmtId="164" fontId="9" fillId="13" borderId="32" xfId="0" applyNumberFormat="1" applyFont="1" applyFill="1" applyBorder="1" applyAlignment="1" applyProtection="1">
      <alignment horizontal="center" vertical="center" wrapText="1"/>
    </xf>
    <xf numFmtId="164" fontId="20" fillId="13" borderId="44" xfId="0" applyNumberFormat="1" applyFont="1" applyFill="1" applyBorder="1" applyProtection="1"/>
    <xf numFmtId="167" fontId="20" fillId="13" borderId="27" xfId="0" applyNumberFormat="1" applyFont="1" applyFill="1" applyBorder="1" applyProtection="1"/>
    <xf numFmtId="164" fontId="20" fillId="13" borderId="27" xfId="0" applyNumberFormat="1" applyFont="1" applyFill="1" applyBorder="1" applyProtection="1"/>
    <xf numFmtId="164" fontId="20" fillId="13" borderId="41" xfId="0" applyNumberFormat="1" applyFont="1" applyFill="1" applyBorder="1" applyProtection="1"/>
    <xf numFmtId="164" fontId="20" fillId="7" borderId="12" xfId="0" applyNumberFormat="1" applyFont="1" applyFill="1" applyBorder="1" applyProtection="1"/>
    <xf numFmtId="167" fontId="20" fillId="7" borderId="0" xfId="0" applyNumberFormat="1" applyFont="1" applyFill="1" applyBorder="1" applyProtection="1"/>
    <xf numFmtId="164" fontId="20" fillId="0" borderId="5" xfId="0" applyNumberFormat="1" applyFont="1" applyBorder="1" applyProtection="1"/>
    <xf numFmtId="164" fontId="20" fillId="0" borderId="5" xfId="0" applyNumberFormat="1" applyFont="1" applyBorder="1" applyProtection="1">
      <protection locked="0"/>
    </xf>
    <xf numFmtId="164" fontId="20" fillId="0" borderId="1" xfId="0" applyNumberFormat="1" applyFont="1" applyBorder="1" applyProtection="1"/>
    <xf numFmtId="164" fontId="20" fillId="0" borderId="1" xfId="0" applyNumberFormat="1" applyFont="1" applyBorder="1" applyProtection="1">
      <protection locked="0"/>
    </xf>
    <xf numFmtId="164" fontId="20" fillId="0" borderId="9" xfId="0" applyNumberFormat="1" applyFont="1" applyFill="1" applyBorder="1" applyProtection="1"/>
    <xf numFmtId="164" fontId="20" fillId="0" borderId="0" xfId="0" applyNumberFormat="1" applyFont="1" applyFill="1" applyProtection="1">
      <protection locked="0"/>
    </xf>
    <xf numFmtId="164" fontId="9" fillId="0" borderId="0" xfId="0" applyNumberFormat="1" applyFont="1" applyFill="1" applyProtection="1">
      <protection locked="0"/>
    </xf>
    <xf numFmtId="167" fontId="20" fillId="13" borderId="7" xfId="0" applyNumberFormat="1" applyFont="1" applyFill="1" applyBorder="1" applyProtection="1"/>
    <xf numFmtId="164" fontId="20" fillId="13" borderId="7" xfId="0" applyNumberFormat="1" applyFont="1" applyFill="1" applyBorder="1" applyProtection="1"/>
    <xf numFmtId="167" fontId="20" fillId="0" borderId="0" xfId="0" applyNumberFormat="1" applyFont="1" applyBorder="1" applyProtection="1"/>
    <xf numFmtId="167" fontId="20" fillId="2" borderId="0" xfId="0" applyNumberFormat="1" applyFont="1" applyFill="1" applyBorder="1" applyProtection="1"/>
    <xf numFmtId="164" fontId="20" fillId="2" borderId="1" xfId="0" applyNumberFormat="1" applyFont="1" applyFill="1" applyBorder="1" applyProtection="1"/>
    <xf numFmtId="167" fontId="20" fillId="0" borderId="0" xfId="0" applyNumberFormat="1" applyFont="1" applyProtection="1">
      <protection locked="0"/>
    </xf>
    <xf numFmtId="164" fontId="20" fillId="2" borderId="37" xfId="0" applyNumberFormat="1" applyFont="1" applyFill="1" applyBorder="1" applyAlignment="1" applyProtection="1">
      <alignment horizontal="left"/>
    </xf>
    <xf numFmtId="164" fontId="20" fillId="2" borderId="14" xfId="0" applyNumberFormat="1" applyFont="1" applyFill="1" applyBorder="1" applyAlignment="1" applyProtection="1">
      <alignment horizontal="left"/>
    </xf>
    <xf numFmtId="164" fontId="20" fillId="0" borderId="28" xfId="0" applyNumberFormat="1" applyFont="1" applyFill="1" applyBorder="1" applyAlignment="1" applyProtection="1">
      <alignment horizontal="left"/>
    </xf>
    <xf numFmtId="164" fontId="20" fillId="13" borderId="41" xfId="0" applyNumberFormat="1" applyFont="1" applyFill="1" applyBorder="1" applyAlignment="1" applyProtection="1">
      <alignment horizontal="left"/>
    </xf>
    <xf numFmtId="164" fontId="20" fillId="0" borderId="14" xfId="0" applyNumberFormat="1" applyFont="1" applyFill="1" applyBorder="1" applyAlignment="1" applyProtection="1">
      <alignment horizontal="left"/>
    </xf>
    <xf numFmtId="164" fontId="20" fillId="0" borderId="9" xfId="0" applyNumberFormat="1" applyFont="1" applyFill="1" applyBorder="1" applyAlignment="1" applyProtection="1">
      <alignment horizontal="left"/>
    </xf>
    <xf numFmtId="164" fontId="20" fillId="13" borderId="27" xfId="0" applyNumberFormat="1" applyFont="1" applyFill="1" applyBorder="1" applyAlignment="1" applyProtection="1">
      <alignment horizontal="left"/>
    </xf>
    <xf numFmtId="164" fontId="20" fillId="0" borderId="5" xfId="0" applyNumberFormat="1" applyFont="1" applyBorder="1" applyAlignment="1" applyProtection="1">
      <alignment horizontal="left"/>
      <protection locked="0"/>
    </xf>
    <xf numFmtId="164" fontId="20" fillId="0" borderId="1" xfId="0" applyNumberFormat="1" applyFont="1" applyBorder="1" applyAlignment="1" applyProtection="1">
      <alignment horizontal="left"/>
      <protection locked="0"/>
    </xf>
    <xf numFmtId="164" fontId="20" fillId="13" borderId="7" xfId="0" applyNumberFormat="1" applyFont="1" applyFill="1" applyBorder="1" applyAlignment="1" applyProtection="1">
      <alignment horizontal="left"/>
    </xf>
    <xf numFmtId="164" fontId="20" fillId="2" borderId="1" xfId="0" applyNumberFormat="1" applyFont="1" applyFill="1" applyBorder="1" applyAlignment="1" applyProtection="1">
      <alignment horizontal="left"/>
      <protection locked="0"/>
    </xf>
    <xf numFmtId="164" fontId="20" fillId="0" borderId="1" xfId="0" applyNumberFormat="1" applyFont="1" applyFill="1" applyBorder="1" applyAlignment="1" applyProtection="1">
      <alignment horizontal="left"/>
    </xf>
    <xf numFmtId="164" fontId="20" fillId="13" borderId="26" xfId="0" applyNumberFormat="1" applyFont="1" applyFill="1" applyBorder="1" applyProtection="1"/>
    <xf numFmtId="164" fontId="20" fillId="13" borderId="1" xfId="0" applyNumberFormat="1" applyFont="1" applyFill="1" applyBorder="1" applyAlignment="1" applyProtection="1">
      <alignment horizontal="left"/>
    </xf>
    <xf numFmtId="164" fontId="20" fillId="13" borderId="19" xfId="0" applyNumberFormat="1" applyFont="1" applyFill="1" applyBorder="1" applyAlignment="1" applyProtection="1">
      <alignment horizontal="left"/>
    </xf>
    <xf numFmtId="164" fontId="20" fillId="13" borderId="49" xfId="0" applyNumberFormat="1" applyFont="1" applyFill="1" applyBorder="1" applyProtection="1"/>
    <xf numFmtId="164" fontId="20" fillId="13" borderId="14" xfId="0" applyNumberFormat="1" applyFont="1" applyFill="1" applyBorder="1" applyAlignment="1" applyProtection="1">
      <alignment horizontal="left"/>
    </xf>
    <xf numFmtId="164" fontId="20" fillId="13" borderId="42" xfId="0" applyNumberFormat="1" applyFont="1" applyFill="1" applyBorder="1" applyProtection="1"/>
    <xf numFmtId="164" fontId="20" fillId="13" borderId="43" xfId="0" applyNumberFormat="1" applyFont="1" applyFill="1" applyBorder="1" applyAlignment="1" applyProtection="1">
      <alignment horizontal="left"/>
    </xf>
    <xf numFmtId="164" fontId="20" fillId="13" borderId="45" xfId="0" applyNumberFormat="1" applyFont="1" applyFill="1" applyBorder="1" applyProtection="1"/>
    <xf numFmtId="167" fontId="20" fillId="13" borderId="46" xfId="0" applyNumberFormat="1" applyFont="1" applyFill="1" applyBorder="1" applyProtection="1"/>
    <xf numFmtId="164" fontId="20" fillId="13" borderId="48" xfId="0" applyNumberFormat="1" applyFont="1" applyFill="1" applyBorder="1" applyAlignment="1" applyProtection="1">
      <alignment horizontal="left"/>
    </xf>
    <xf numFmtId="164" fontId="20" fillId="0" borderId="1" xfId="3" applyNumberFormat="1" applyFont="1" applyBorder="1"/>
    <xf numFmtId="10" fontId="20" fillId="0" borderId="1" xfId="3" applyNumberFormat="1" applyFont="1" applyBorder="1" applyAlignment="1" applyProtection="1">
      <alignment shrinkToFit="1"/>
      <protection locked="0"/>
    </xf>
    <xf numFmtId="164" fontId="20" fillId="0" borderId="1" xfId="3" applyNumberFormat="1" applyFont="1" applyBorder="1" applyAlignment="1">
      <alignment wrapText="1"/>
    </xf>
    <xf numFmtId="164" fontId="20" fillId="0" borderId="1" xfId="3" applyNumberFormat="1" applyFont="1" applyBorder="1" applyProtection="1">
      <protection locked="0"/>
    </xf>
    <xf numFmtId="164" fontId="20" fillId="0" borderId="1" xfId="0" applyNumberFormat="1" applyFont="1" applyBorder="1" applyAlignment="1" applyProtection="1">
      <alignment wrapText="1"/>
      <protection locked="0"/>
    </xf>
    <xf numFmtId="164" fontId="20" fillId="10" borderId="1" xfId="3" applyNumberFormat="1" applyFont="1" applyFill="1" applyBorder="1"/>
    <xf numFmtId="166" fontId="20" fillId="10" borderId="1" xfId="3" applyNumberFormat="1" applyFont="1" applyFill="1" applyBorder="1" applyAlignment="1">
      <alignment shrinkToFit="1"/>
    </xf>
    <xf numFmtId="10" fontId="20" fillId="13" borderId="1" xfId="3" applyNumberFormat="1" applyFont="1" applyFill="1" applyBorder="1" applyAlignment="1" applyProtection="1">
      <alignment shrinkToFit="1"/>
      <protection locked="0"/>
    </xf>
    <xf numFmtId="164" fontId="20" fillId="8" borderId="0" xfId="3" applyNumberFormat="1" applyFont="1" applyFill="1"/>
    <xf numFmtId="166" fontId="20" fillId="8" borderId="9" xfId="3" applyNumberFormat="1" applyFont="1" applyFill="1" applyBorder="1" applyAlignment="1">
      <alignment shrinkToFit="1"/>
    </xf>
    <xf numFmtId="164" fontId="9" fillId="9" borderId="27" xfId="3" applyNumberFormat="1" applyFont="1" applyFill="1" applyBorder="1"/>
    <xf numFmtId="166" fontId="20" fillId="9" borderId="26" xfId="3" applyNumberFormat="1" applyFont="1" applyFill="1" applyBorder="1" applyAlignment="1">
      <alignment shrinkToFit="1"/>
    </xf>
    <xf numFmtId="164" fontId="20" fillId="0" borderId="5" xfId="3" applyNumberFormat="1" applyFont="1" applyBorder="1"/>
    <xf numFmtId="166" fontId="20" fillId="9" borderId="1" xfId="3" applyNumberFormat="1" applyFont="1" applyFill="1" applyBorder="1" applyAlignment="1">
      <alignment shrinkToFit="1"/>
    </xf>
    <xf numFmtId="166" fontId="20" fillId="8" borderId="1" xfId="3" applyNumberFormat="1" applyFont="1" applyFill="1" applyBorder="1" applyAlignment="1">
      <alignment shrinkToFit="1"/>
    </xf>
    <xf numFmtId="164" fontId="9" fillId="10" borderId="1" xfId="3" applyNumberFormat="1" applyFont="1" applyFill="1" applyBorder="1"/>
    <xf numFmtId="164" fontId="20" fillId="0" borderId="1" xfId="3" applyNumberFormat="1" applyFont="1" applyBorder="1" applyAlignment="1" applyProtection="1">
      <alignment horizontal="left" shrinkToFit="1"/>
      <protection locked="0"/>
    </xf>
    <xf numFmtId="164" fontId="20" fillId="0" borderId="1" xfId="3" applyNumberFormat="1" applyFont="1" applyBorder="1" applyAlignment="1">
      <alignment horizontal="left" shrinkToFit="1"/>
    </xf>
    <xf numFmtId="164" fontId="20" fillId="10" borderId="1" xfId="3" applyNumberFormat="1" applyFont="1" applyFill="1" applyBorder="1" applyAlignment="1">
      <alignment horizontal="left" shrinkToFit="1"/>
    </xf>
    <xf numFmtId="164" fontId="9" fillId="8" borderId="9" xfId="3" applyNumberFormat="1" applyFont="1" applyFill="1" applyBorder="1" applyAlignment="1">
      <alignment horizontal="left" shrinkToFit="1"/>
    </xf>
    <xf numFmtId="164" fontId="20" fillId="9" borderId="27" xfId="3" applyNumberFormat="1" applyFont="1" applyFill="1" applyBorder="1" applyAlignment="1">
      <alignment horizontal="left" shrinkToFit="1"/>
    </xf>
    <xf numFmtId="164" fontId="20" fillId="0" borderId="5" xfId="3" applyNumberFormat="1" applyFont="1" applyBorder="1" applyAlignment="1" applyProtection="1">
      <alignment horizontal="left" shrinkToFit="1"/>
      <protection locked="0"/>
    </xf>
    <xf numFmtId="164" fontId="9" fillId="8" borderId="1" xfId="3" applyNumberFormat="1" applyFont="1" applyFill="1" applyBorder="1" applyAlignment="1">
      <alignment horizontal="left" shrinkToFit="1"/>
    </xf>
    <xf numFmtId="164" fontId="20" fillId="7" borderId="0" xfId="3" applyNumberFormat="1" applyFont="1" applyFill="1" applyProtection="1">
      <protection locked="0"/>
    </xf>
    <xf numFmtId="164" fontId="9" fillId="7" borderId="0" xfId="3" applyNumberFormat="1" applyFont="1" applyFill="1" applyProtection="1">
      <protection locked="0"/>
    </xf>
    <xf numFmtId="164" fontId="20" fillId="14" borderId="30" xfId="3" applyNumberFormat="1" applyFont="1" applyFill="1" applyBorder="1"/>
    <xf numFmtId="164" fontId="20" fillId="14" borderId="2" xfId="3" applyNumberFormat="1" applyFont="1" applyFill="1" applyBorder="1"/>
    <xf numFmtId="164" fontId="9" fillId="14" borderId="2" xfId="3" applyNumberFormat="1" applyFont="1" applyFill="1" applyBorder="1" applyAlignment="1">
      <alignment horizontal="center"/>
    </xf>
    <xf numFmtId="164" fontId="9" fillId="14" borderId="31" xfId="3" applyNumberFormat="1" applyFont="1" applyFill="1" applyBorder="1" applyAlignment="1">
      <alignment horizontal="center"/>
    </xf>
    <xf numFmtId="164" fontId="9" fillId="13" borderId="44" xfId="3" applyNumberFormat="1" applyFont="1" applyFill="1" applyBorder="1"/>
    <xf numFmtId="164" fontId="9" fillId="13" borderId="27" xfId="3" applyNumberFormat="1" applyFont="1" applyFill="1" applyBorder="1"/>
    <xf numFmtId="164" fontId="20" fillId="13" borderId="27" xfId="3" applyNumberFormat="1" applyFont="1" applyFill="1" applyBorder="1"/>
    <xf numFmtId="164" fontId="20" fillId="13" borderId="41" xfId="3" applyNumberFormat="1" applyFont="1" applyFill="1" applyBorder="1"/>
    <xf numFmtId="164" fontId="20" fillId="7" borderId="12" xfId="3" applyNumberFormat="1" applyFont="1" applyFill="1" applyBorder="1"/>
    <xf numFmtId="164" fontId="20" fillId="7" borderId="0" xfId="3" applyNumberFormat="1" applyFont="1" applyFill="1" applyBorder="1"/>
    <xf numFmtId="164" fontId="20" fillId="7" borderId="13" xfId="3" applyNumberFormat="1" applyFont="1" applyFill="1" applyBorder="1"/>
    <xf numFmtId="165" fontId="20" fillId="0" borderId="0" xfId="0" applyNumberFormat="1" applyFont="1" applyProtection="1">
      <protection locked="0"/>
    </xf>
    <xf numFmtId="164" fontId="9" fillId="7" borderId="12" xfId="3" applyNumberFormat="1" applyFont="1" applyFill="1" applyBorder="1"/>
    <xf numFmtId="164" fontId="9" fillId="7" borderId="0" xfId="3" applyNumberFormat="1" applyFont="1" applyFill="1" applyBorder="1"/>
    <xf numFmtId="164" fontId="9" fillId="7" borderId="10" xfId="3" applyNumberFormat="1" applyFont="1" applyFill="1" applyBorder="1"/>
    <xf numFmtId="164" fontId="9" fillId="7" borderId="11" xfId="3" applyNumberFormat="1" applyFont="1" applyFill="1" applyBorder="1"/>
    <xf numFmtId="164" fontId="20" fillId="7" borderId="11" xfId="3" applyNumberFormat="1" applyFont="1" applyFill="1" applyBorder="1"/>
    <xf numFmtId="164" fontId="20" fillId="7" borderId="32" xfId="3" applyNumberFormat="1" applyFont="1" applyFill="1" applyBorder="1"/>
    <xf numFmtId="164" fontId="20" fillId="0" borderId="5" xfId="3" applyNumberFormat="1" applyFont="1" applyBorder="1" applyAlignment="1">
      <alignment horizontal="left"/>
    </xf>
    <xf numFmtId="164" fontId="20" fillId="0" borderId="5" xfId="3" applyNumberFormat="1" applyFont="1" applyBorder="1" applyAlignment="1" applyProtection="1">
      <alignment horizontal="left"/>
      <protection locked="0"/>
    </xf>
    <xf numFmtId="164" fontId="20" fillId="0" borderId="37" xfId="3" applyNumberFormat="1" applyFont="1" applyBorder="1" applyAlignment="1" applyProtection="1">
      <alignment horizontal="left"/>
      <protection locked="0"/>
    </xf>
    <xf numFmtId="164" fontId="20" fillId="0" borderId="1" xfId="3" applyNumberFormat="1" applyFont="1" applyBorder="1" applyAlignment="1">
      <alignment horizontal="left"/>
    </xf>
    <xf numFmtId="164" fontId="20" fillId="0" borderId="1" xfId="3" applyNumberFormat="1" applyFont="1" applyBorder="1" applyAlignment="1" applyProtection="1">
      <alignment horizontal="left"/>
      <protection locked="0"/>
    </xf>
    <xf numFmtId="164" fontId="20" fillId="0" borderId="14" xfId="3" applyNumberFormat="1" applyFont="1" applyBorder="1" applyAlignment="1" applyProtection="1">
      <alignment horizontal="left"/>
      <protection locked="0"/>
    </xf>
    <xf numFmtId="164" fontId="20" fillId="7" borderId="5" xfId="3" applyNumberFormat="1" applyFont="1" applyFill="1" applyBorder="1" applyAlignment="1">
      <alignment horizontal="left"/>
    </xf>
    <xf numFmtId="164" fontId="20" fillId="7" borderId="37" xfId="3" applyNumberFormat="1" applyFont="1" applyFill="1" applyBorder="1" applyAlignment="1">
      <alignment horizontal="left"/>
    </xf>
    <xf numFmtId="164" fontId="20" fillId="7" borderId="0" xfId="3" applyNumberFormat="1" applyFont="1" applyFill="1" applyBorder="1" applyAlignment="1">
      <alignment horizontal="left"/>
    </xf>
    <xf numFmtId="164" fontId="20" fillId="7" borderId="13" xfId="3" applyNumberFormat="1" applyFont="1" applyFill="1" applyBorder="1" applyAlignment="1">
      <alignment horizontal="left"/>
    </xf>
    <xf numFmtId="164" fontId="20" fillId="13" borderId="27" xfId="3" applyNumberFormat="1" applyFont="1" applyFill="1" applyBorder="1" applyAlignment="1">
      <alignment horizontal="left"/>
    </xf>
    <xf numFmtId="164" fontId="20" fillId="13" borderId="41" xfId="3" applyNumberFormat="1" applyFont="1" applyFill="1" applyBorder="1" applyAlignment="1">
      <alignment horizontal="left"/>
    </xf>
    <xf numFmtId="164" fontId="20" fillId="7" borderId="22" xfId="3" applyNumberFormat="1" applyFont="1" applyFill="1" applyBorder="1" applyAlignment="1">
      <alignment horizontal="left"/>
    </xf>
    <xf numFmtId="164" fontId="20" fillId="7" borderId="36" xfId="3" applyNumberFormat="1" applyFont="1" applyFill="1" applyBorder="1" applyAlignment="1">
      <alignment horizontal="left"/>
    </xf>
    <xf numFmtId="164" fontId="20" fillId="7" borderId="0" xfId="0" applyNumberFormat="1" applyFont="1" applyFill="1" applyProtection="1"/>
    <xf numFmtId="167" fontId="20" fillId="7" borderId="0" xfId="0" applyNumberFormat="1" applyFont="1" applyFill="1" applyProtection="1"/>
    <xf numFmtId="164" fontId="20" fillId="7" borderId="0" xfId="0" applyNumberFormat="1" applyFont="1" applyFill="1" applyAlignment="1" applyProtection="1">
      <alignment horizontal="centerContinuous" wrapText="1"/>
    </xf>
    <xf numFmtId="164" fontId="20" fillId="7" borderId="0" xfId="0" applyNumberFormat="1" applyFont="1" applyFill="1" applyProtection="1">
      <protection locked="0"/>
    </xf>
    <xf numFmtId="164" fontId="9" fillId="7" borderId="0" xfId="0" applyNumberFormat="1" applyFont="1" applyFill="1" applyProtection="1">
      <protection locked="0"/>
    </xf>
    <xf numFmtId="0" fontId="14" fillId="13" borderId="0" xfId="0" applyFont="1" applyFill="1" applyBorder="1" applyAlignment="1">
      <alignment horizontal="center"/>
    </xf>
    <xf numFmtId="0" fontId="13" fillId="7" borderId="0" xfId="0" applyFont="1" applyFill="1" applyBorder="1"/>
    <xf numFmtId="0" fontId="14" fillId="7" borderId="0" xfId="0" applyFont="1" applyFill="1" applyBorder="1" applyAlignment="1">
      <alignment horizontal="center"/>
    </xf>
    <xf numFmtId="49" fontId="20" fillId="7" borderId="12" xfId="3" applyNumberFormat="1" applyFont="1" applyFill="1" applyBorder="1" applyAlignment="1" applyProtection="1">
      <alignment horizontal="left" vertical="top" wrapText="1"/>
      <protection locked="0"/>
    </xf>
    <xf numFmtId="49" fontId="20" fillId="7" borderId="0" xfId="3" applyNumberFormat="1" applyFont="1" applyFill="1" applyBorder="1" applyAlignment="1" applyProtection="1">
      <alignment horizontal="left" vertical="top" wrapText="1"/>
      <protection locked="0"/>
    </xf>
    <xf numFmtId="49" fontId="20" fillId="7" borderId="13" xfId="3" applyNumberFormat="1" applyFont="1" applyFill="1" applyBorder="1" applyAlignment="1" applyProtection="1">
      <alignment horizontal="left" vertical="top" wrapText="1"/>
      <protection locked="0"/>
    </xf>
    <xf numFmtId="49" fontId="20" fillId="7" borderId="42" xfId="3" applyNumberFormat="1" applyFont="1" applyFill="1" applyBorder="1" applyAlignment="1" applyProtection="1">
      <alignment horizontal="left" vertical="top" wrapText="1"/>
      <protection locked="0"/>
    </xf>
    <xf numFmtId="49" fontId="20" fillId="7" borderId="7" xfId="3" applyNumberFormat="1" applyFont="1" applyFill="1" applyBorder="1" applyAlignment="1" applyProtection="1">
      <alignment horizontal="left" vertical="top" wrapText="1"/>
      <protection locked="0"/>
    </xf>
    <xf numFmtId="49" fontId="20" fillId="7" borderId="43" xfId="3" applyNumberFormat="1" applyFont="1" applyFill="1" applyBorder="1" applyAlignment="1" applyProtection="1">
      <alignment horizontal="left" vertical="top" wrapText="1"/>
      <protection locked="0"/>
    </xf>
    <xf numFmtId="49" fontId="20" fillId="7" borderId="12" xfId="3" applyNumberFormat="1" applyFont="1" applyFill="1" applyBorder="1" applyAlignment="1" applyProtection="1">
      <alignment vertical="top" wrapText="1"/>
      <protection locked="0"/>
    </xf>
    <xf numFmtId="49" fontId="20" fillId="7" borderId="0" xfId="3" applyNumberFormat="1" applyFont="1" applyFill="1" applyBorder="1" applyAlignment="1" applyProtection="1">
      <alignment vertical="top" wrapText="1"/>
      <protection locked="0"/>
    </xf>
    <xf numFmtId="49" fontId="20" fillId="7" borderId="13" xfId="3" applyNumberFormat="1" applyFont="1" applyFill="1" applyBorder="1" applyAlignment="1" applyProtection="1">
      <alignment vertical="top" wrapText="1"/>
      <protection locked="0"/>
    </xf>
    <xf numFmtId="49" fontId="20" fillId="7" borderId="42" xfId="3" applyNumberFormat="1" applyFont="1" applyFill="1" applyBorder="1" applyAlignment="1" applyProtection="1">
      <alignment vertical="top" wrapText="1"/>
      <protection locked="0"/>
    </xf>
    <xf numFmtId="49" fontId="20" fillId="7" borderId="7" xfId="3" applyNumberFormat="1" applyFont="1" applyFill="1" applyBorder="1" applyAlignment="1" applyProtection="1">
      <alignment vertical="top" wrapText="1"/>
      <protection locked="0"/>
    </xf>
    <xf numFmtId="49" fontId="20" fillId="7" borderId="43" xfId="3" applyNumberFormat="1" applyFont="1" applyFill="1" applyBorder="1" applyAlignment="1" applyProtection="1">
      <alignment vertical="top" wrapText="1"/>
      <protection locked="0"/>
    </xf>
    <xf numFmtId="0" fontId="1" fillId="7" borderId="0" xfId="0" applyFont="1" applyFill="1"/>
    <xf numFmtId="164" fontId="17" fillId="7" borderId="0" xfId="0" applyNumberFormat="1" applyFont="1" applyFill="1" applyBorder="1" applyAlignment="1" applyProtection="1">
      <alignment horizontal="center" vertical="center" wrapText="1"/>
    </xf>
    <xf numFmtId="164" fontId="17" fillId="7" borderId="0" xfId="0" applyNumberFormat="1" applyFont="1" applyFill="1" applyBorder="1" applyAlignment="1" applyProtection="1">
      <alignment horizontal="center" vertical="center"/>
    </xf>
    <xf numFmtId="164" fontId="1" fillId="0" borderId="7" xfId="0" applyNumberFormat="1" applyFont="1" applyBorder="1" applyAlignment="1" applyProtection="1">
      <alignment horizontal="center" vertical="center"/>
      <protection locked="0"/>
    </xf>
    <xf numFmtId="164" fontId="1" fillId="0" borderId="43" xfId="0" applyNumberFormat="1" applyFont="1" applyBorder="1" applyAlignment="1" applyProtection="1">
      <alignment horizontal="center" vertical="center"/>
      <protection locked="0"/>
    </xf>
    <xf numFmtId="164" fontId="1" fillId="13" borderId="25" xfId="0" applyNumberFormat="1" applyFont="1" applyFill="1" applyBorder="1" applyProtection="1"/>
    <xf numFmtId="164" fontId="1" fillId="13" borderId="27" xfId="0" applyNumberFormat="1" applyFont="1" applyFill="1" applyBorder="1" applyProtection="1"/>
    <xf numFmtId="164" fontId="1" fillId="13" borderId="41" xfId="0" applyNumberFormat="1" applyFont="1" applyFill="1" applyBorder="1" applyProtection="1"/>
    <xf numFmtId="164" fontId="17" fillId="14" borderId="15" xfId="0" applyNumberFormat="1" applyFont="1" applyFill="1" applyBorder="1" applyAlignment="1" applyProtection="1">
      <alignment horizontal="center"/>
    </xf>
    <xf numFmtId="164" fontId="17" fillId="14" borderId="16" xfId="0" applyNumberFormat="1" applyFont="1" applyFill="1" applyBorder="1" applyAlignment="1" applyProtection="1">
      <alignment horizontal="center"/>
    </xf>
    <xf numFmtId="164" fontId="17" fillId="14" borderId="17" xfId="0" applyNumberFormat="1" applyFont="1" applyFill="1" applyBorder="1" applyAlignment="1" applyProtection="1">
      <alignment horizontal="center"/>
    </xf>
    <xf numFmtId="164" fontId="2" fillId="13" borderId="27" xfId="0" applyNumberFormat="1" applyFont="1" applyFill="1" applyBorder="1" applyAlignment="1" applyProtection="1">
      <alignment horizontal="left"/>
    </xf>
    <xf numFmtId="164" fontId="20" fillId="13" borderId="44" xfId="0" applyNumberFormat="1" applyFont="1" applyFill="1" applyBorder="1" applyAlignment="1" applyProtection="1">
      <alignment horizontal="left"/>
    </xf>
    <xf numFmtId="164" fontId="20" fillId="13" borderId="27" xfId="0" applyNumberFormat="1" applyFont="1" applyFill="1" applyBorder="1" applyAlignment="1" applyProtection="1">
      <alignment horizontal="left"/>
    </xf>
    <xf numFmtId="0" fontId="14" fillId="13" borderId="30" xfId="0" applyFont="1" applyFill="1" applyBorder="1" applyAlignment="1">
      <alignment horizontal="center"/>
    </xf>
    <xf numFmtId="0" fontId="14" fillId="13" borderId="2" xfId="0" applyFont="1" applyFill="1" applyBorder="1" applyAlignment="1">
      <alignment horizontal="center"/>
    </xf>
    <xf numFmtId="0" fontId="14" fillId="13" borderId="31" xfId="0" applyFont="1" applyFill="1" applyBorder="1" applyAlignment="1">
      <alignment horizontal="center"/>
    </xf>
    <xf numFmtId="0" fontId="14" fillId="13" borderId="33" xfId="0" applyFont="1" applyFill="1" applyBorder="1" applyAlignment="1">
      <alignment horizontal="center"/>
    </xf>
    <xf numFmtId="0" fontId="14" fillId="13" borderId="20" xfId="0" applyFont="1" applyFill="1" applyBorder="1" applyAlignment="1">
      <alignment horizontal="center"/>
    </xf>
    <xf numFmtId="0" fontId="14" fillId="13" borderId="34" xfId="0" applyFont="1" applyFill="1" applyBorder="1" applyAlignment="1">
      <alignment horizontal="center"/>
    </xf>
    <xf numFmtId="0" fontId="14" fillId="13" borderId="15" xfId="0" applyFont="1" applyFill="1" applyBorder="1" applyAlignment="1">
      <alignment horizontal="center"/>
    </xf>
    <xf numFmtId="0" fontId="14" fillId="13" borderId="16" xfId="0" applyFont="1" applyFill="1" applyBorder="1" applyAlignment="1">
      <alignment horizontal="center"/>
    </xf>
    <xf numFmtId="0" fontId="14" fillId="13" borderId="17" xfId="0" applyFont="1" applyFill="1" applyBorder="1" applyAlignment="1">
      <alignment horizontal="center"/>
    </xf>
    <xf numFmtId="0" fontId="2" fillId="14" borderId="15" xfId="0" applyFont="1" applyFill="1" applyBorder="1" applyAlignment="1">
      <alignment horizontal="center"/>
    </xf>
    <xf numFmtId="0" fontId="2" fillId="14" borderId="16" xfId="0" applyFont="1" applyFill="1" applyBorder="1" applyAlignment="1">
      <alignment horizontal="center"/>
    </xf>
    <xf numFmtId="0" fontId="2" fillId="14" borderId="17" xfId="0" applyFont="1" applyFill="1" applyBorder="1" applyAlignment="1">
      <alignment horizontal="center"/>
    </xf>
    <xf numFmtId="0" fontId="7" fillId="7" borderId="0" xfId="0" applyFont="1" applyFill="1" applyAlignment="1">
      <alignment horizontal="center" wrapText="1"/>
    </xf>
    <xf numFmtId="164" fontId="15" fillId="13" borderId="15" xfId="0" applyNumberFormat="1" applyFont="1" applyFill="1" applyBorder="1" applyAlignment="1">
      <alignment horizontal="center"/>
    </xf>
    <xf numFmtId="164" fontId="15" fillId="13" borderId="16" xfId="0" applyNumberFormat="1" applyFont="1" applyFill="1" applyBorder="1" applyAlignment="1">
      <alignment horizontal="center"/>
    </xf>
    <xf numFmtId="164" fontId="15" fillId="13" borderId="17" xfId="0" applyNumberFormat="1" applyFont="1" applyFill="1" applyBorder="1" applyAlignment="1">
      <alignment horizontal="center"/>
    </xf>
    <xf numFmtId="164" fontId="15" fillId="13" borderId="2" xfId="0" applyNumberFormat="1" applyFont="1" applyFill="1" applyBorder="1" applyAlignment="1">
      <alignment horizontal="center"/>
    </xf>
    <xf numFmtId="164" fontId="1" fillId="0" borderId="45" xfId="3" applyNumberFormat="1" applyFont="1" applyBorder="1" applyAlignment="1" applyProtection="1">
      <alignment wrapText="1"/>
      <protection locked="0"/>
    </xf>
    <xf numFmtId="164" fontId="1" fillId="0" borderId="46" xfId="3" applyNumberFormat="1" applyFont="1" applyBorder="1" applyAlignment="1" applyProtection="1">
      <alignment wrapText="1"/>
      <protection locked="0"/>
    </xf>
    <xf numFmtId="164" fontId="1" fillId="0" borderId="47" xfId="3" applyNumberFormat="1" applyFont="1" applyBorder="1" applyAlignment="1" applyProtection="1">
      <alignment wrapText="1"/>
      <protection locked="0"/>
    </xf>
  </cellXfs>
  <cellStyles count="4">
    <cellStyle name="Currency" xfId="1" builtinId="4"/>
    <cellStyle name="Normal" xfId="0" builtinId="0"/>
    <cellStyle name="Normal 2" xfId="3" xr:uid="{22A33971-F188-4DBC-A2ED-E47DD3982022}"/>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CPU\HHAP\Forms-Templates\Appendix%20B\Appendix%20B%20Budgets%20workbook%20Rev%20Nov%202024%20for%20application.xlsx" TargetMode="External"/><Relationship Id="rId1" Type="http://schemas.openxmlformats.org/officeDocument/2006/relationships/externalLinkPath" Target="/CPU/HHAP/Forms-Templates/Appendix%20B/Appendix%20B%20Budgets%20workbook%20Rev%20Nov%202024%20for%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mBud "/>
      <sheetName val="Construction budget"/>
      <sheetName val="Prel PC Budget"/>
      <sheetName val="1yr Op bud"/>
      <sheetName val="7yr Op bud"/>
      <sheetName val="7yr CF"/>
      <sheetName val="5yr Op bud"/>
      <sheetName val="5yr CF"/>
      <sheetName val="Reserves"/>
      <sheetName val="DevFees"/>
    </sheetNames>
    <sheetDataSet>
      <sheetData sheetId="0"/>
      <sheetData sheetId="1"/>
      <sheetData sheetId="2"/>
      <sheetData sheetId="3"/>
      <sheetData sheetId="4">
        <row r="27">
          <cell r="E27">
            <v>0</v>
          </cell>
        </row>
        <row r="43">
          <cell r="E43">
            <v>0</v>
          </cell>
          <cell r="F43">
            <v>0</v>
          </cell>
          <cell r="G43">
            <v>0</v>
          </cell>
          <cell r="H43">
            <v>0</v>
          </cell>
          <cell r="I43">
            <v>0</v>
          </cell>
          <cell r="J43">
            <v>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3"/>
  <sheetViews>
    <sheetView workbookViewId="0">
      <selection activeCell="A9" sqref="A9"/>
    </sheetView>
  </sheetViews>
  <sheetFormatPr defaultRowHeight="12.75" x14ac:dyDescent="0.2"/>
  <cols>
    <col min="1" max="1" width="100.7109375" customWidth="1"/>
  </cols>
  <sheetData>
    <row r="1" spans="1:1" x14ac:dyDescent="0.2">
      <c r="A1" s="11" t="s">
        <v>85</v>
      </c>
    </row>
    <row r="2" spans="1:1" ht="113.25" customHeight="1" x14ac:dyDescent="0.2">
      <c r="A2" s="10" t="s">
        <v>205</v>
      </c>
    </row>
    <row r="3" spans="1:1" ht="103.5" customHeight="1" x14ac:dyDescent="0.2">
      <c r="A3" s="10" t="s">
        <v>89</v>
      </c>
    </row>
  </sheetData>
  <sheetProtection algorithmName="SHA-512" hashValue="3oYjFIXKRXbQAOrPw0hKbwY6I8zlWyj+RcoF+97gxqSgu7QKDOVIBtD7n5lfNqUt4G5qY2AHo/CX7oeFGN9Ezw==" saltValue="lZef8rv3gU1ITzLrYTQWWg==" spinCount="100000" sheet="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45"/>
  <sheetViews>
    <sheetView zoomScaleNormal="100" zoomScaleSheetLayoutView="75" workbookViewId="0">
      <selection activeCell="D4" sqref="D4:H4"/>
    </sheetView>
  </sheetViews>
  <sheetFormatPr defaultColWidth="9.140625" defaultRowHeight="12.75" x14ac:dyDescent="0.2"/>
  <cols>
    <col min="1" max="1" width="3" style="1" bestFit="1" customWidth="1"/>
    <col min="2" max="2" width="5.5703125" style="8" customWidth="1"/>
    <col min="3" max="3" width="33.5703125" style="1" customWidth="1"/>
    <col min="4" max="9" width="14.7109375" style="1" customWidth="1"/>
    <col min="10" max="10" width="15.42578125" style="1" customWidth="1"/>
    <col min="11" max="11" width="9" style="1" hidden="1" customWidth="1"/>
    <col min="12" max="16384" width="9.140625" style="1"/>
  </cols>
  <sheetData>
    <row r="1" spans="1:15" s="2" customFormat="1" ht="15.75" thickBot="1" x14ac:dyDescent="0.25">
      <c r="A1" s="329" t="s">
        <v>175</v>
      </c>
      <c r="B1" s="330"/>
      <c r="C1" s="330"/>
      <c r="D1" s="330"/>
      <c r="E1" s="330"/>
      <c r="F1" s="330"/>
      <c r="G1" s="330"/>
      <c r="H1" s="330"/>
      <c r="I1" s="330"/>
      <c r="J1" s="331"/>
    </row>
    <row r="2" spans="1:15" s="4" customFormat="1" x14ac:dyDescent="0.2">
      <c r="A2" s="115" t="s">
        <v>42</v>
      </c>
      <c r="B2" s="116"/>
      <c r="C2" s="116"/>
      <c r="D2" s="116"/>
      <c r="E2" s="116"/>
      <c r="F2" s="116"/>
      <c r="G2" s="116"/>
      <c r="H2" s="116"/>
      <c r="I2" s="116"/>
      <c r="J2" s="117"/>
      <c r="K2" s="3"/>
    </row>
    <row r="3" spans="1:15" x14ac:dyDescent="0.2">
      <c r="A3" s="118" t="s">
        <v>174</v>
      </c>
      <c r="B3" s="119"/>
      <c r="C3" s="324"/>
      <c r="D3" s="324"/>
      <c r="E3" s="324"/>
      <c r="F3" s="324"/>
      <c r="G3" s="324"/>
      <c r="H3" s="324"/>
      <c r="I3" s="324"/>
      <c r="J3" s="325"/>
      <c r="K3" s="5"/>
    </row>
    <row r="4" spans="1:15" s="4" customFormat="1" ht="21" customHeight="1" x14ac:dyDescent="0.2">
      <c r="A4" s="120"/>
      <c r="B4" s="121"/>
      <c r="C4" s="122"/>
      <c r="D4" s="123" t="s">
        <v>15</v>
      </c>
      <c r="E4" s="124" t="s">
        <v>177</v>
      </c>
      <c r="F4" s="124" t="s">
        <v>177</v>
      </c>
      <c r="G4" s="124" t="s">
        <v>177</v>
      </c>
      <c r="H4" s="124" t="s">
        <v>177</v>
      </c>
      <c r="I4" s="124" t="s">
        <v>177</v>
      </c>
      <c r="J4" s="125" t="s">
        <v>16</v>
      </c>
    </row>
    <row r="5" spans="1:15" ht="14.1" customHeight="1" x14ac:dyDescent="0.2">
      <c r="A5" s="126" t="s">
        <v>1</v>
      </c>
      <c r="B5" s="127"/>
      <c r="C5" s="128" t="s">
        <v>17</v>
      </c>
      <c r="D5" s="128"/>
      <c r="E5" s="128"/>
      <c r="F5" s="128"/>
      <c r="G5" s="128"/>
      <c r="H5" s="128"/>
      <c r="I5" s="128"/>
      <c r="J5" s="129"/>
    </row>
    <row r="6" spans="1:15" ht="14.1" customHeight="1" x14ac:dyDescent="0.2">
      <c r="A6" s="130"/>
      <c r="B6" s="131">
        <v>1</v>
      </c>
      <c r="C6" s="132" t="s">
        <v>45</v>
      </c>
      <c r="D6" s="133"/>
      <c r="E6" s="133"/>
      <c r="F6" s="133"/>
      <c r="G6" s="134"/>
      <c r="H6" s="134"/>
      <c r="I6" s="134"/>
      <c r="J6" s="135">
        <f>SUM(D6:F6)</f>
        <v>0</v>
      </c>
      <c r="M6" s="192" t="s">
        <v>178</v>
      </c>
      <c r="N6" s="193"/>
      <c r="O6" s="193"/>
    </row>
    <row r="7" spans="1:15" ht="14.1" customHeight="1" x14ac:dyDescent="0.2">
      <c r="A7" s="126" t="s">
        <v>2</v>
      </c>
      <c r="B7" s="127"/>
      <c r="C7" s="326" t="s">
        <v>44</v>
      </c>
      <c r="D7" s="327"/>
      <c r="E7" s="327"/>
      <c r="F7" s="327"/>
      <c r="G7" s="327"/>
      <c r="H7" s="327"/>
      <c r="I7" s="327"/>
      <c r="J7" s="328"/>
    </row>
    <row r="8" spans="1:15" ht="14.1" customHeight="1" x14ac:dyDescent="0.2">
      <c r="A8" s="130"/>
      <c r="B8" s="131">
        <v>1</v>
      </c>
      <c r="C8" s="136" t="s">
        <v>25</v>
      </c>
      <c r="D8" s="137"/>
      <c r="E8" s="137"/>
      <c r="F8" s="137"/>
      <c r="G8" s="138"/>
      <c r="H8" s="138"/>
      <c r="I8" s="138"/>
      <c r="J8" s="139">
        <f>SUM(D8:F8)</f>
        <v>0</v>
      </c>
    </row>
    <row r="9" spans="1:15" ht="14.1" customHeight="1" x14ac:dyDescent="0.2">
      <c r="A9" s="130"/>
      <c r="B9" s="131">
        <v>2</v>
      </c>
      <c r="C9" s="140" t="s">
        <v>62</v>
      </c>
      <c r="D9" s="141"/>
      <c r="E9" s="141"/>
      <c r="F9" s="141"/>
      <c r="G9" s="142"/>
      <c r="H9" s="142"/>
      <c r="I9" s="142"/>
      <c r="J9" s="143">
        <f>SUM(D9:F9)</f>
        <v>0</v>
      </c>
    </row>
    <row r="10" spans="1:15" ht="14.1" customHeight="1" x14ac:dyDescent="0.2">
      <c r="A10" s="130"/>
      <c r="B10" s="131">
        <v>3</v>
      </c>
      <c r="C10" s="140" t="s">
        <v>63</v>
      </c>
      <c r="D10" s="141"/>
      <c r="E10" s="141"/>
      <c r="F10" s="141"/>
      <c r="G10" s="142"/>
      <c r="H10" s="142"/>
      <c r="I10" s="142"/>
      <c r="J10" s="143">
        <f>SUM(D10:F10)</f>
        <v>0</v>
      </c>
    </row>
    <row r="11" spans="1:15" ht="14.1" customHeight="1" x14ac:dyDescent="0.2">
      <c r="A11" s="130"/>
      <c r="B11" s="131">
        <v>4</v>
      </c>
      <c r="C11" s="140" t="s">
        <v>64</v>
      </c>
      <c r="D11" s="141"/>
      <c r="E11" s="141"/>
      <c r="F11" s="141"/>
      <c r="G11" s="142"/>
      <c r="H11" s="142"/>
      <c r="I11" s="142"/>
      <c r="J11" s="143">
        <f>SUM(D11:F11)</f>
        <v>0</v>
      </c>
    </row>
    <row r="12" spans="1:15" ht="14.1" customHeight="1" x14ac:dyDescent="0.2">
      <c r="A12" s="130"/>
      <c r="B12" s="131">
        <v>5</v>
      </c>
      <c r="C12" s="141" t="s">
        <v>55</v>
      </c>
      <c r="D12" s="141"/>
      <c r="E12" s="141"/>
      <c r="F12" s="141"/>
      <c r="G12" s="142"/>
      <c r="H12" s="142"/>
      <c r="I12" s="142"/>
      <c r="J12" s="143">
        <f>SUM(D12:F12)</f>
        <v>0</v>
      </c>
    </row>
    <row r="13" spans="1:15" s="6" customFormat="1" ht="14.1" customHeight="1" x14ac:dyDescent="0.2">
      <c r="A13" s="130"/>
      <c r="B13" s="131">
        <v>6</v>
      </c>
      <c r="C13" s="144" t="s">
        <v>20</v>
      </c>
      <c r="D13" s="144">
        <f>SUM(D8:D12)</f>
        <v>0</v>
      </c>
      <c r="E13" s="144">
        <f>SUM(E8:E12)</f>
        <v>0</v>
      </c>
      <c r="F13" s="144">
        <f>SUM(F8:F12)</f>
        <v>0</v>
      </c>
      <c r="G13" s="144">
        <f t="shared" ref="G13:I13" si="0">SUM(G8:G12)</f>
        <v>0</v>
      </c>
      <c r="H13" s="144">
        <f t="shared" si="0"/>
        <v>0</v>
      </c>
      <c r="I13" s="144">
        <f t="shared" si="0"/>
        <v>0</v>
      </c>
      <c r="J13" s="145">
        <f>SUM(J8:J12)</f>
        <v>0</v>
      </c>
    </row>
    <row r="14" spans="1:15" ht="14.1" customHeight="1" x14ac:dyDescent="0.2">
      <c r="A14" s="126" t="s">
        <v>3</v>
      </c>
      <c r="B14" s="127"/>
      <c r="C14" s="128" t="s">
        <v>46</v>
      </c>
      <c r="D14" s="128"/>
      <c r="E14" s="128"/>
      <c r="F14" s="128"/>
      <c r="G14" s="128"/>
      <c r="H14" s="128"/>
      <c r="I14" s="128"/>
      <c r="J14" s="129"/>
    </row>
    <row r="15" spans="1:15" ht="14.1" customHeight="1" x14ac:dyDescent="0.2">
      <c r="A15" s="130" t="s">
        <v>9</v>
      </c>
      <c r="B15" s="131">
        <v>1</v>
      </c>
      <c r="C15" s="136" t="s">
        <v>43</v>
      </c>
      <c r="D15" s="137"/>
      <c r="E15" s="137"/>
      <c r="F15" s="137"/>
      <c r="G15" s="138"/>
      <c r="H15" s="138"/>
      <c r="I15" s="138"/>
      <c r="J15" s="139">
        <f>SUM(D15:F15)</f>
        <v>0</v>
      </c>
    </row>
    <row r="16" spans="1:15" ht="14.1" customHeight="1" x14ac:dyDescent="0.2">
      <c r="A16" s="130" t="s">
        <v>9</v>
      </c>
      <c r="B16" s="131">
        <v>2</v>
      </c>
      <c r="C16" s="140" t="s">
        <v>60</v>
      </c>
      <c r="D16" s="141"/>
      <c r="E16" s="141"/>
      <c r="F16" s="141"/>
      <c r="G16" s="142"/>
      <c r="H16" s="142"/>
      <c r="I16" s="142"/>
      <c r="J16" s="143">
        <f>SUM(D16:F16)</f>
        <v>0</v>
      </c>
    </row>
    <row r="17" spans="1:10" ht="14.1" customHeight="1" x14ac:dyDescent="0.2">
      <c r="A17" s="130"/>
      <c r="B17" s="131">
        <v>3</v>
      </c>
      <c r="C17" s="141" t="s">
        <v>47</v>
      </c>
      <c r="D17" s="141"/>
      <c r="E17" s="141"/>
      <c r="F17" s="141"/>
      <c r="G17" s="142"/>
      <c r="H17" s="142"/>
      <c r="I17" s="142"/>
      <c r="J17" s="143">
        <f>SUM(D17:F17)</f>
        <v>0</v>
      </c>
    </row>
    <row r="18" spans="1:10" ht="14.1" customHeight="1" x14ac:dyDescent="0.2">
      <c r="A18" s="130"/>
      <c r="B18" s="131">
        <v>4</v>
      </c>
      <c r="C18" s="144" t="s">
        <v>61</v>
      </c>
      <c r="D18" s="144">
        <f>SUM(D15:D17)</f>
        <v>0</v>
      </c>
      <c r="E18" s="144">
        <f>SUM(E15:E17)</f>
        <v>0</v>
      </c>
      <c r="F18" s="144">
        <f>SUM(F15:F17)</f>
        <v>0</v>
      </c>
      <c r="G18" s="144">
        <f t="shared" ref="G18:I18" si="1">SUM(G15:G17)</f>
        <v>0</v>
      </c>
      <c r="H18" s="144">
        <f t="shared" si="1"/>
        <v>0</v>
      </c>
      <c r="I18" s="144">
        <f t="shared" si="1"/>
        <v>0</v>
      </c>
      <c r="J18" s="145">
        <f>SUM(J15:J17)</f>
        <v>0</v>
      </c>
    </row>
    <row r="19" spans="1:10" ht="14.1" customHeight="1" x14ac:dyDescent="0.2">
      <c r="A19" s="126" t="s">
        <v>21</v>
      </c>
      <c r="B19" s="127"/>
      <c r="C19" s="128" t="s">
        <v>19</v>
      </c>
      <c r="D19" s="128"/>
      <c r="E19" s="128"/>
      <c r="F19" s="128"/>
      <c r="G19" s="128"/>
      <c r="H19" s="128"/>
      <c r="I19" s="128"/>
      <c r="J19" s="129"/>
    </row>
    <row r="20" spans="1:10" ht="14.1" customHeight="1" x14ac:dyDescent="0.2">
      <c r="A20" s="130"/>
      <c r="B20" s="131">
        <v>1</v>
      </c>
      <c r="C20" s="136" t="s">
        <v>56</v>
      </c>
      <c r="D20" s="137"/>
      <c r="E20" s="137"/>
      <c r="F20" s="137"/>
      <c r="G20" s="138"/>
      <c r="H20" s="138"/>
      <c r="I20" s="138"/>
      <c r="J20" s="139">
        <f t="shared" ref="J20:J25" si="2">SUM(D20:F20)</f>
        <v>0</v>
      </c>
    </row>
    <row r="21" spans="1:10" ht="14.1" customHeight="1" x14ac:dyDescent="0.2">
      <c r="A21" s="130"/>
      <c r="B21" s="131">
        <v>2</v>
      </c>
      <c r="C21" s="140" t="s">
        <v>57</v>
      </c>
      <c r="D21" s="141"/>
      <c r="E21" s="141"/>
      <c r="F21" s="141"/>
      <c r="G21" s="142"/>
      <c r="H21" s="142"/>
      <c r="I21" s="142"/>
      <c r="J21" s="143">
        <f t="shared" si="2"/>
        <v>0</v>
      </c>
    </row>
    <row r="22" spans="1:10" ht="14.1" customHeight="1" x14ac:dyDescent="0.2">
      <c r="A22" s="130"/>
      <c r="B22" s="131">
        <v>3</v>
      </c>
      <c r="C22" s="141" t="s">
        <v>58</v>
      </c>
      <c r="D22" s="141"/>
      <c r="E22" s="141"/>
      <c r="F22" s="141"/>
      <c r="G22" s="142"/>
      <c r="H22" s="142"/>
      <c r="I22" s="142"/>
      <c r="J22" s="143">
        <f t="shared" si="2"/>
        <v>0</v>
      </c>
    </row>
    <row r="23" spans="1:10" ht="14.1" customHeight="1" x14ac:dyDescent="0.2">
      <c r="A23" s="130"/>
      <c r="B23" s="131">
        <v>4</v>
      </c>
      <c r="C23" s="141" t="s">
        <v>59</v>
      </c>
      <c r="D23" s="141"/>
      <c r="E23" s="141"/>
      <c r="F23" s="141"/>
      <c r="G23" s="142"/>
      <c r="H23" s="142"/>
      <c r="I23" s="142"/>
      <c r="J23" s="143">
        <f t="shared" si="2"/>
        <v>0</v>
      </c>
    </row>
    <row r="24" spans="1:10" ht="14.1" customHeight="1" x14ac:dyDescent="0.2">
      <c r="A24" s="130"/>
      <c r="B24" s="131">
        <v>5</v>
      </c>
      <c r="C24" s="141" t="s">
        <v>55</v>
      </c>
      <c r="D24" s="141"/>
      <c r="E24" s="141"/>
      <c r="F24" s="141"/>
      <c r="G24" s="142"/>
      <c r="H24" s="142"/>
      <c r="I24" s="142"/>
      <c r="J24" s="143">
        <f t="shared" si="2"/>
        <v>0</v>
      </c>
    </row>
    <row r="25" spans="1:10" ht="14.1" customHeight="1" x14ac:dyDescent="0.2">
      <c r="A25" s="130"/>
      <c r="B25" s="131">
        <v>6</v>
      </c>
      <c r="C25" s="141" t="s">
        <v>55</v>
      </c>
      <c r="D25" s="141"/>
      <c r="E25" s="141"/>
      <c r="F25" s="141"/>
      <c r="G25" s="142"/>
      <c r="H25" s="142"/>
      <c r="I25" s="142"/>
      <c r="J25" s="143">
        <f t="shared" si="2"/>
        <v>0</v>
      </c>
    </row>
    <row r="26" spans="1:10" s="6" customFormat="1" ht="14.1" customHeight="1" x14ac:dyDescent="0.2">
      <c r="A26" s="130"/>
      <c r="B26" s="131">
        <v>7</v>
      </c>
      <c r="C26" s="144" t="s">
        <v>20</v>
      </c>
      <c r="D26" s="144">
        <f>SUM(D20:D25)</f>
        <v>0</v>
      </c>
      <c r="E26" s="144">
        <f>SUM(E20:E25)</f>
        <v>0</v>
      </c>
      <c r="F26" s="144">
        <f>SUM(F20:F25)</f>
        <v>0</v>
      </c>
      <c r="G26" s="144">
        <f t="shared" ref="G26:I26" si="3">SUM(G20:G25)</f>
        <v>0</v>
      </c>
      <c r="H26" s="144">
        <f t="shared" si="3"/>
        <v>0</v>
      </c>
      <c r="I26" s="144">
        <f t="shared" si="3"/>
        <v>0</v>
      </c>
      <c r="J26" s="145">
        <f>SUM(J20:J25)</f>
        <v>0</v>
      </c>
    </row>
    <row r="27" spans="1:10" ht="14.1" customHeight="1" x14ac:dyDescent="0.2">
      <c r="A27" s="126" t="s">
        <v>23</v>
      </c>
      <c r="B27" s="127"/>
      <c r="C27" s="128" t="s">
        <v>22</v>
      </c>
      <c r="D27" s="128"/>
      <c r="E27" s="128"/>
      <c r="F27" s="128"/>
      <c r="G27" s="128"/>
      <c r="H27" s="128"/>
      <c r="I27" s="128"/>
      <c r="J27" s="129"/>
    </row>
    <row r="28" spans="1:10" ht="14.1" customHeight="1" x14ac:dyDescent="0.2">
      <c r="A28" s="130"/>
      <c r="B28" s="131">
        <v>1</v>
      </c>
      <c r="C28" s="136" t="s">
        <v>24</v>
      </c>
      <c r="D28" s="137"/>
      <c r="E28" s="137"/>
      <c r="F28" s="137"/>
      <c r="G28" s="138"/>
      <c r="H28" s="138"/>
      <c r="I28" s="138"/>
      <c r="J28" s="139">
        <f t="shared" ref="J28:J33" si="4">SUM(D28:F28)</f>
        <v>0</v>
      </c>
    </row>
    <row r="29" spans="1:10" ht="14.1" customHeight="1" x14ac:dyDescent="0.2">
      <c r="A29" s="130"/>
      <c r="B29" s="131">
        <v>2</v>
      </c>
      <c r="C29" s="140" t="s">
        <v>52</v>
      </c>
      <c r="D29" s="141"/>
      <c r="E29" s="141"/>
      <c r="F29" s="141"/>
      <c r="G29" s="142"/>
      <c r="H29" s="142"/>
      <c r="I29" s="142"/>
      <c r="J29" s="143">
        <f t="shared" si="4"/>
        <v>0</v>
      </c>
    </row>
    <row r="30" spans="1:10" ht="14.1" customHeight="1" x14ac:dyDescent="0.2">
      <c r="A30" s="130"/>
      <c r="B30" s="131">
        <v>3</v>
      </c>
      <c r="C30" s="140" t="s">
        <v>51</v>
      </c>
      <c r="D30" s="141"/>
      <c r="E30" s="141"/>
      <c r="F30" s="141"/>
      <c r="G30" s="142"/>
      <c r="H30" s="142"/>
      <c r="I30" s="142"/>
      <c r="J30" s="143">
        <f t="shared" si="4"/>
        <v>0</v>
      </c>
    </row>
    <row r="31" spans="1:10" ht="14.1" customHeight="1" x14ac:dyDescent="0.2">
      <c r="A31" s="130"/>
      <c r="B31" s="131">
        <v>4</v>
      </c>
      <c r="C31" s="141" t="s">
        <v>53</v>
      </c>
      <c r="D31" s="141"/>
      <c r="E31" s="141"/>
      <c r="F31" s="141"/>
      <c r="G31" s="142"/>
      <c r="H31" s="142"/>
      <c r="I31" s="142"/>
      <c r="J31" s="143">
        <f t="shared" si="4"/>
        <v>0</v>
      </c>
    </row>
    <row r="32" spans="1:10" ht="14.1" customHeight="1" x14ac:dyDescent="0.2">
      <c r="A32" s="130"/>
      <c r="B32" s="131">
        <v>5</v>
      </c>
      <c r="C32" s="141" t="s">
        <v>54</v>
      </c>
      <c r="D32" s="141"/>
      <c r="E32" s="141"/>
      <c r="F32" s="141"/>
      <c r="G32" s="142"/>
      <c r="H32" s="142"/>
      <c r="I32" s="142"/>
      <c r="J32" s="143">
        <f t="shared" si="4"/>
        <v>0</v>
      </c>
    </row>
    <row r="33" spans="1:10" ht="14.1" customHeight="1" x14ac:dyDescent="0.2">
      <c r="A33" s="130"/>
      <c r="B33" s="131">
        <v>6</v>
      </c>
      <c r="C33" s="141" t="s">
        <v>55</v>
      </c>
      <c r="D33" s="141"/>
      <c r="E33" s="141"/>
      <c r="F33" s="141"/>
      <c r="G33" s="142"/>
      <c r="H33" s="142"/>
      <c r="I33" s="142"/>
      <c r="J33" s="143">
        <f t="shared" si="4"/>
        <v>0</v>
      </c>
    </row>
    <row r="34" spans="1:10" s="6" customFormat="1" ht="14.1" customHeight="1" x14ac:dyDescent="0.2">
      <c r="A34" s="130"/>
      <c r="B34" s="131">
        <v>7</v>
      </c>
      <c r="C34" s="144" t="s">
        <v>20</v>
      </c>
      <c r="D34" s="144">
        <f>SUM(D28:D33)</f>
        <v>0</v>
      </c>
      <c r="E34" s="144">
        <f>SUM(E28:E33)</f>
        <v>0</v>
      </c>
      <c r="F34" s="144">
        <f>SUM(F28:F33)</f>
        <v>0</v>
      </c>
      <c r="G34" s="144">
        <f t="shared" ref="G34:I34" si="5">SUM(G28:G33)</f>
        <v>0</v>
      </c>
      <c r="H34" s="144">
        <f t="shared" si="5"/>
        <v>0</v>
      </c>
      <c r="I34" s="144">
        <f t="shared" si="5"/>
        <v>0</v>
      </c>
      <c r="J34" s="145">
        <f>SUM(J28:J33)</f>
        <v>0</v>
      </c>
    </row>
    <row r="35" spans="1:10" s="7" customFormat="1" ht="14.1" customHeight="1" x14ac:dyDescent="0.2">
      <c r="A35" s="332" t="s">
        <v>48</v>
      </c>
      <c r="B35" s="332"/>
      <c r="C35" s="146" t="s">
        <v>49</v>
      </c>
      <c r="D35" s="147">
        <f>D13+D18+D26+D34</f>
        <v>0</v>
      </c>
      <c r="E35" s="147">
        <f>E13+E18+E26+E34</f>
        <v>0</v>
      </c>
      <c r="F35" s="147">
        <f>F13+F18+F26+F34</f>
        <v>0</v>
      </c>
      <c r="G35" s="147">
        <f t="shared" ref="G35:I35" si="6">G13+G18+G26+G34</f>
        <v>0</v>
      </c>
      <c r="H35" s="147">
        <f t="shared" si="6"/>
        <v>0</v>
      </c>
      <c r="I35" s="147">
        <f t="shared" si="6"/>
        <v>0</v>
      </c>
      <c r="J35" s="147">
        <f>J13+J18+J26+J34</f>
        <v>0</v>
      </c>
    </row>
    <row r="36" spans="1:10" ht="14.1" customHeight="1" x14ac:dyDescent="0.2">
      <c r="A36" s="148" t="s">
        <v>67</v>
      </c>
      <c r="B36" s="149"/>
      <c r="C36" s="150" t="s">
        <v>50</v>
      </c>
      <c r="D36" s="150"/>
      <c r="E36" s="150"/>
      <c r="F36" s="150"/>
      <c r="G36" s="150"/>
      <c r="H36" s="150"/>
      <c r="I36" s="150"/>
      <c r="J36" s="151" t="s">
        <v>9</v>
      </c>
    </row>
    <row r="37" spans="1:10" ht="14.1" customHeight="1" x14ac:dyDescent="0.2">
      <c r="A37" s="130"/>
      <c r="B37" s="152">
        <v>1</v>
      </c>
      <c r="C37" s="136" t="s">
        <v>69</v>
      </c>
      <c r="D37" s="137"/>
      <c r="E37" s="137"/>
      <c r="F37" s="137"/>
      <c r="G37" s="138"/>
      <c r="H37" s="138"/>
      <c r="I37" s="138"/>
      <c r="J37" s="139">
        <f>SUM(D37:F37)</f>
        <v>0</v>
      </c>
    </row>
    <row r="38" spans="1:10" ht="13.15" customHeight="1" x14ac:dyDescent="0.2">
      <c r="A38" s="130" t="s">
        <v>9</v>
      </c>
      <c r="B38" s="153">
        <v>2</v>
      </c>
      <c r="C38" s="154" t="s">
        <v>68</v>
      </c>
      <c r="D38" s="141"/>
      <c r="E38" s="155"/>
      <c r="F38" s="155"/>
      <c r="G38" s="156"/>
      <c r="H38" s="156"/>
      <c r="I38" s="156"/>
      <c r="J38" s="143">
        <f>SUM(D38:F38)</f>
        <v>0</v>
      </c>
    </row>
    <row r="39" spans="1:10" ht="14.1" customHeight="1" x14ac:dyDescent="0.2">
      <c r="A39" s="130"/>
      <c r="B39" s="152">
        <v>3</v>
      </c>
      <c r="C39" s="140" t="s">
        <v>70</v>
      </c>
      <c r="D39" s="141"/>
      <c r="E39" s="141"/>
      <c r="F39" s="141"/>
      <c r="G39" s="142"/>
      <c r="H39" s="142"/>
      <c r="I39" s="142"/>
      <c r="J39" s="143">
        <f>SUM(D39:F39)</f>
        <v>0</v>
      </c>
    </row>
    <row r="40" spans="1:10" ht="14.1" customHeight="1" x14ac:dyDescent="0.2">
      <c r="A40" s="130" t="s">
        <v>9</v>
      </c>
      <c r="B40" s="153">
        <v>4</v>
      </c>
      <c r="C40" s="140" t="s">
        <v>71</v>
      </c>
      <c r="D40" s="141"/>
      <c r="E40" s="141"/>
      <c r="F40" s="141"/>
      <c r="G40" s="142"/>
      <c r="H40" s="142"/>
      <c r="I40" s="142"/>
      <c r="J40" s="143">
        <f>SUM(D40:F40)</f>
        <v>0</v>
      </c>
    </row>
    <row r="41" spans="1:10" ht="14.1" customHeight="1" x14ac:dyDescent="0.2">
      <c r="A41" s="130"/>
      <c r="B41" s="152">
        <v>5</v>
      </c>
      <c r="C41" s="157" t="s">
        <v>18</v>
      </c>
      <c r="D41" s="157">
        <f>SUM(D37:D40)</f>
        <v>0</v>
      </c>
      <c r="E41" s="157">
        <f>SUM(E37:E40)</f>
        <v>0</v>
      </c>
      <c r="F41" s="157">
        <f>SUM(F37:F40)</f>
        <v>0</v>
      </c>
      <c r="G41" s="157">
        <f t="shared" ref="G41:I41" si="7">SUM(G37:G40)</f>
        <v>0</v>
      </c>
      <c r="H41" s="157">
        <f t="shared" si="7"/>
        <v>0</v>
      </c>
      <c r="I41" s="157">
        <f t="shared" si="7"/>
        <v>0</v>
      </c>
      <c r="J41" s="158">
        <f>SUM(J37:J40)</f>
        <v>0</v>
      </c>
    </row>
    <row r="42" spans="1:10" s="7" customFormat="1" ht="14.1" customHeight="1" thickBot="1" x14ac:dyDescent="0.25">
      <c r="A42" s="159" t="s">
        <v>65</v>
      </c>
      <c r="B42" s="160"/>
      <c r="C42" s="161" t="s">
        <v>66</v>
      </c>
      <c r="D42" s="161">
        <f t="shared" ref="D42:J42" si="8">D6+D18+D13+D26+D34+ D41</f>
        <v>0</v>
      </c>
      <c r="E42" s="161">
        <f t="shared" si="8"/>
        <v>0</v>
      </c>
      <c r="F42" s="161">
        <f t="shared" si="8"/>
        <v>0</v>
      </c>
      <c r="G42" s="161">
        <f t="shared" si="8"/>
        <v>0</v>
      </c>
      <c r="H42" s="161">
        <f t="shared" si="8"/>
        <v>0</v>
      </c>
      <c r="I42" s="161">
        <f t="shared" si="8"/>
        <v>0</v>
      </c>
      <c r="J42" s="162">
        <f t="shared" si="8"/>
        <v>0</v>
      </c>
    </row>
    <row r="43" spans="1:10" x14ac:dyDescent="0.2">
      <c r="A43" s="163" t="s">
        <v>72</v>
      </c>
      <c r="B43" s="164"/>
      <c r="C43" s="165"/>
      <c r="D43" s="165"/>
      <c r="E43" s="165"/>
      <c r="F43" s="165"/>
      <c r="G43" s="165"/>
      <c r="H43" s="165"/>
      <c r="I43" s="165"/>
      <c r="J43" s="165"/>
    </row>
    <row r="44" spans="1:10" ht="31.5" customHeight="1" x14ac:dyDescent="0.2">
      <c r="A44" s="166" t="s">
        <v>73</v>
      </c>
      <c r="B44" s="166"/>
      <c r="C44" s="166"/>
      <c r="D44" s="166"/>
      <c r="E44" s="166"/>
      <c r="F44" s="166"/>
      <c r="G44" s="166"/>
      <c r="H44" s="166"/>
      <c r="I44" s="166"/>
      <c r="J44" s="166"/>
    </row>
    <row r="45" spans="1:10" x14ac:dyDescent="0.2">
      <c r="A45" s="54"/>
      <c r="B45" s="54"/>
      <c r="C45" s="54"/>
      <c r="D45" s="54"/>
      <c r="E45" s="54"/>
      <c r="F45" s="54"/>
      <c r="G45" s="54"/>
      <c r="H45" s="54"/>
      <c r="I45" s="54"/>
      <c r="J45" s="54"/>
    </row>
  </sheetData>
  <sheetProtection algorithmName="SHA-512" hashValue="mV7FNNAhlcIvtjMXMMJaEq5FTmDV2jnUgErVWwUkarnPKpaB9EYyttOMEE7jZDTztnQYEsuSf8vVthELvJ4rqw==" saltValue="GcMDT8XlPEOTtumNlJGmWA==" spinCount="100000" sheet="1" formatCells="0" formatColumns="0" formatRows="0" insertColumns="0" insertRows="0" deleteColumns="0" deleteRows="0"/>
  <mergeCells count="4">
    <mergeCell ref="C3:J3"/>
    <mergeCell ref="C7:J7"/>
    <mergeCell ref="A1:J1"/>
    <mergeCell ref="A35:B35"/>
  </mergeCells>
  <phoneticPr fontId="0" type="noConversion"/>
  <pageMargins left="0.51" right="0.5" top="1.33" bottom="0.5" header="1.03" footer="0.5"/>
  <pageSetup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B4EC8-35F1-40BB-BEE2-5C3253A37E01}">
  <sheetPr>
    <tabColor rgb="FFFFFF00"/>
    <pageSetUpPr fitToPage="1"/>
  </sheetPr>
  <dimension ref="A1:P36"/>
  <sheetViews>
    <sheetView tabSelected="1" zoomScale="86" zoomScaleNormal="86" zoomScaleSheetLayoutView="75" workbookViewId="0">
      <selection activeCell="S26" sqref="S26"/>
    </sheetView>
  </sheetViews>
  <sheetFormatPr defaultColWidth="9.140625" defaultRowHeight="15" x14ac:dyDescent="0.2"/>
  <cols>
    <col min="1" max="1" width="9.140625" style="196"/>
    <col min="2" max="2" width="2.5703125" style="196" customWidth="1"/>
    <col min="3" max="3" width="3.28515625" style="221" customWidth="1"/>
    <col min="4" max="4" width="40.7109375" style="196" customWidth="1"/>
    <col min="5" max="7" width="14.7109375" style="196" customWidth="1"/>
    <col min="8" max="8" width="15.42578125" style="196" customWidth="1"/>
    <col min="9" max="9" width="9" style="196" hidden="1" customWidth="1"/>
    <col min="10" max="16384" width="9.140625" style="196"/>
  </cols>
  <sheetData>
    <row r="1" spans="1:16" s="61" customFormat="1" ht="18" x14ac:dyDescent="0.25">
      <c r="A1" s="60"/>
      <c r="B1" s="335" t="s">
        <v>202</v>
      </c>
      <c r="C1" s="336"/>
      <c r="D1" s="336"/>
      <c r="E1" s="336"/>
      <c r="F1" s="336"/>
      <c r="G1" s="336"/>
      <c r="H1" s="337"/>
      <c r="I1" s="306"/>
      <c r="J1" s="308"/>
      <c r="K1" s="308"/>
      <c r="L1" s="307"/>
      <c r="M1" s="60"/>
      <c r="N1" s="60"/>
      <c r="O1" s="60"/>
      <c r="P1" s="60"/>
    </row>
    <row r="2" spans="1:16" s="61" customFormat="1" ht="18.75" thickBot="1" x14ac:dyDescent="0.3">
      <c r="A2" s="60"/>
      <c r="B2" s="338" t="s">
        <v>201</v>
      </c>
      <c r="C2" s="339"/>
      <c r="D2" s="339"/>
      <c r="E2" s="339"/>
      <c r="F2" s="339"/>
      <c r="G2" s="339"/>
      <c r="H2" s="340"/>
      <c r="I2" s="306"/>
      <c r="J2" s="308"/>
      <c r="K2" s="308"/>
      <c r="L2" s="307"/>
      <c r="M2" s="60"/>
      <c r="N2" s="60"/>
      <c r="O2" s="60"/>
      <c r="P2" s="60"/>
    </row>
    <row r="3" spans="1:16" s="195" customFormat="1" ht="30" customHeight="1" x14ac:dyDescent="0.25">
      <c r="A3" s="305"/>
      <c r="B3" s="197"/>
      <c r="C3" s="198"/>
      <c r="D3" s="199"/>
      <c r="E3" s="200" t="s">
        <v>181</v>
      </c>
      <c r="F3" s="201" t="s">
        <v>183</v>
      </c>
      <c r="G3" s="201" t="s">
        <v>182</v>
      </c>
      <c r="H3" s="202" t="s">
        <v>16</v>
      </c>
      <c r="J3" s="305"/>
      <c r="K3" s="305"/>
      <c r="L3" s="305"/>
      <c r="M3" s="305"/>
    </row>
    <row r="4" spans="1:16" ht="14.1" customHeight="1" x14ac:dyDescent="0.2">
      <c r="A4" s="304"/>
      <c r="B4" s="203" t="s">
        <v>187</v>
      </c>
      <c r="C4" s="204"/>
      <c r="D4" s="205" t="s">
        <v>46</v>
      </c>
      <c r="E4" s="205"/>
      <c r="F4" s="205"/>
      <c r="G4" s="205"/>
      <c r="H4" s="206"/>
      <c r="J4" s="304"/>
      <c r="K4" s="304"/>
      <c r="L4" s="304"/>
      <c r="M4" s="304"/>
    </row>
    <row r="5" spans="1:16" ht="14.1" customHeight="1" x14ac:dyDescent="0.2">
      <c r="A5" s="304"/>
      <c r="B5" s="207" t="s">
        <v>9</v>
      </c>
      <c r="C5" s="208">
        <v>1</v>
      </c>
      <c r="D5" s="209" t="s">
        <v>43</v>
      </c>
      <c r="E5" s="210"/>
      <c r="F5" s="210"/>
      <c r="G5" s="210"/>
      <c r="H5" s="222">
        <f>SUM(E5:G5)</f>
        <v>0</v>
      </c>
      <c r="J5" s="304"/>
      <c r="K5" s="304"/>
      <c r="L5" s="304"/>
      <c r="M5" s="304"/>
    </row>
    <row r="6" spans="1:16" ht="14.1" customHeight="1" x14ac:dyDescent="0.2">
      <c r="A6" s="304"/>
      <c r="B6" s="207" t="s">
        <v>9</v>
      </c>
      <c r="C6" s="208">
        <v>2</v>
      </c>
      <c r="D6" s="211" t="s">
        <v>60</v>
      </c>
      <c r="E6" s="212"/>
      <c r="F6" s="212"/>
      <c r="G6" s="212"/>
      <c r="H6" s="223">
        <f>SUM(E6:G6)</f>
        <v>0</v>
      </c>
      <c r="J6" s="304"/>
      <c r="K6" s="304"/>
      <c r="L6" s="304"/>
      <c r="M6" s="304"/>
    </row>
    <row r="7" spans="1:16" ht="14.1" customHeight="1" x14ac:dyDescent="0.2">
      <c r="A7" s="304"/>
      <c r="B7" s="207"/>
      <c r="C7" s="208">
        <v>3</v>
      </c>
      <c r="D7" s="212" t="s">
        <v>47</v>
      </c>
      <c r="E7" s="212"/>
      <c r="F7" s="212"/>
      <c r="G7" s="212"/>
      <c r="H7" s="223">
        <f>SUM(E7:G7)</f>
        <v>0</v>
      </c>
      <c r="J7" s="304"/>
    </row>
    <row r="8" spans="1:16" ht="14.1" customHeight="1" x14ac:dyDescent="0.2">
      <c r="A8" s="304"/>
      <c r="B8" s="207"/>
      <c r="C8" s="208"/>
      <c r="D8" s="213" t="s">
        <v>61</v>
      </c>
      <c r="E8" s="227">
        <f>SUM(E5:E7)</f>
        <v>0</v>
      </c>
      <c r="F8" s="227">
        <f>SUM(F5:F7)</f>
        <v>0</v>
      </c>
      <c r="G8" s="227">
        <f>SUM(G5:G7)</f>
        <v>0</v>
      </c>
      <c r="H8" s="224">
        <f>SUM(H5:H7)</f>
        <v>0</v>
      </c>
      <c r="J8" s="304"/>
    </row>
    <row r="9" spans="1:16" ht="14.1" customHeight="1" x14ac:dyDescent="0.2">
      <c r="A9" s="304"/>
      <c r="B9" s="203" t="s">
        <v>186</v>
      </c>
      <c r="C9" s="204"/>
      <c r="D9" s="205" t="s">
        <v>19</v>
      </c>
      <c r="E9" s="228"/>
      <c r="F9" s="228"/>
      <c r="G9" s="228"/>
      <c r="H9" s="225"/>
      <c r="J9" s="304"/>
    </row>
    <row r="10" spans="1:16" ht="14.1" customHeight="1" x14ac:dyDescent="0.2">
      <c r="A10" s="304"/>
      <c r="B10" s="207"/>
      <c r="C10" s="208">
        <v>1</v>
      </c>
      <c r="D10" s="209" t="s">
        <v>56</v>
      </c>
      <c r="E10" s="229"/>
      <c r="F10" s="229"/>
      <c r="G10" s="229"/>
      <c r="H10" s="222">
        <f t="shared" ref="H10:H15" si="0">SUM(E10:G10)</f>
        <v>0</v>
      </c>
      <c r="J10" s="304"/>
    </row>
    <row r="11" spans="1:16" ht="14.1" customHeight="1" x14ac:dyDescent="0.2">
      <c r="A11" s="304"/>
      <c r="B11" s="207"/>
      <c r="C11" s="208">
        <v>2</v>
      </c>
      <c r="D11" s="211" t="s">
        <v>193</v>
      </c>
      <c r="E11" s="230"/>
      <c r="F11" s="230"/>
      <c r="G11" s="230"/>
      <c r="H11" s="223">
        <f t="shared" si="0"/>
        <v>0</v>
      </c>
      <c r="J11" s="304"/>
    </row>
    <row r="12" spans="1:16" ht="14.1" customHeight="1" x14ac:dyDescent="0.2">
      <c r="A12" s="304"/>
      <c r="B12" s="207"/>
      <c r="C12" s="208">
        <v>3</v>
      </c>
      <c r="D12" s="212" t="s">
        <v>58</v>
      </c>
      <c r="E12" s="230"/>
      <c r="F12" s="230"/>
      <c r="G12" s="230"/>
      <c r="H12" s="223">
        <f t="shared" si="0"/>
        <v>0</v>
      </c>
      <c r="J12" s="304"/>
    </row>
    <row r="13" spans="1:16" ht="14.1" customHeight="1" x14ac:dyDescent="0.2">
      <c r="A13" s="304"/>
      <c r="B13" s="207"/>
      <c r="C13" s="208">
        <v>4</v>
      </c>
      <c r="D13" s="212" t="s">
        <v>59</v>
      </c>
      <c r="E13" s="230"/>
      <c r="F13" s="230"/>
      <c r="G13" s="230"/>
      <c r="H13" s="223">
        <f t="shared" si="0"/>
        <v>0</v>
      </c>
      <c r="J13" s="304"/>
    </row>
    <row r="14" spans="1:16" ht="14.1" customHeight="1" x14ac:dyDescent="0.2">
      <c r="A14" s="304"/>
      <c r="B14" s="207"/>
      <c r="C14" s="208">
        <v>5</v>
      </c>
      <c r="D14" s="212" t="s">
        <v>55</v>
      </c>
      <c r="E14" s="230"/>
      <c r="F14" s="230"/>
      <c r="G14" s="230"/>
      <c r="H14" s="223">
        <f t="shared" si="0"/>
        <v>0</v>
      </c>
      <c r="J14" s="304"/>
    </row>
    <row r="15" spans="1:16" ht="14.1" customHeight="1" x14ac:dyDescent="0.2">
      <c r="A15" s="304"/>
      <c r="B15" s="207"/>
      <c r="C15" s="208">
        <v>6</v>
      </c>
      <c r="D15" s="212" t="s">
        <v>55</v>
      </c>
      <c r="E15" s="230"/>
      <c r="F15" s="230"/>
      <c r="G15" s="230"/>
      <c r="H15" s="223">
        <f t="shared" si="0"/>
        <v>0</v>
      </c>
      <c r="J15" s="304"/>
    </row>
    <row r="16" spans="1:16" s="214" customFormat="1" ht="14.1" customHeight="1" x14ac:dyDescent="0.2">
      <c r="A16" s="304"/>
      <c r="B16" s="207"/>
      <c r="C16" s="208"/>
      <c r="D16" s="213" t="s">
        <v>20</v>
      </c>
      <c r="E16" s="227">
        <f>SUM(E10:E15)</f>
        <v>0</v>
      </c>
      <c r="F16" s="227">
        <f>SUM(F10:F15)</f>
        <v>0</v>
      </c>
      <c r="G16" s="227">
        <f>SUM(G10:G15)</f>
        <v>0</v>
      </c>
      <c r="H16" s="224">
        <f>SUM(H10:H15)</f>
        <v>0</v>
      </c>
      <c r="J16" s="304"/>
    </row>
    <row r="17" spans="1:10" ht="14.1" customHeight="1" x14ac:dyDescent="0.2">
      <c r="A17" s="304"/>
      <c r="B17" s="203" t="s">
        <v>188</v>
      </c>
      <c r="C17" s="204"/>
      <c r="D17" s="205" t="s">
        <v>22</v>
      </c>
      <c r="E17" s="228"/>
      <c r="F17" s="228"/>
      <c r="G17" s="228"/>
      <c r="H17" s="225"/>
      <c r="J17" s="304"/>
    </row>
    <row r="18" spans="1:10" ht="14.1" customHeight="1" x14ac:dyDescent="0.2">
      <c r="A18" s="304"/>
      <c r="B18" s="207"/>
      <c r="C18" s="208">
        <v>1</v>
      </c>
      <c r="D18" s="209" t="s">
        <v>24</v>
      </c>
      <c r="E18" s="229"/>
      <c r="F18" s="229"/>
      <c r="G18" s="229"/>
      <c r="H18" s="222">
        <f t="shared" ref="H18:H24" si="1">SUM(E18:G18)</f>
        <v>0</v>
      </c>
      <c r="J18" s="304"/>
    </row>
    <row r="19" spans="1:10" ht="14.1" customHeight="1" x14ac:dyDescent="0.2">
      <c r="A19" s="304"/>
      <c r="B19" s="207"/>
      <c r="C19" s="208">
        <v>2</v>
      </c>
      <c r="D19" s="211" t="s">
        <v>52</v>
      </c>
      <c r="E19" s="230"/>
      <c r="F19" s="230"/>
      <c r="G19" s="230"/>
      <c r="H19" s="223">
        <f t="shared" si="1"/>
        <v>0</v>
      </c>
      <c r="J19" s="304"/>
    </row>
    <row r="20" spans="1:10" ht="14.1" customHeight="1" x14ac:dyDescent="0.2">
      <c r="A20" s="304"/>
      <c r="B20" s="207"/>
      <c r="C20" s="208">
        <v>3</v>
      </c>
      <c r="D20" s="211" t="s">
        <v>51</v>
      </c>
      <c r="E20" s="230"/>
      <c r="F20" s="230"/>
      <c r="G20" s="230"/>
      <c r="H20" s="223">
        <f t="shared" si="1"/>
        <v>0</v>
      </c>
      <c r="J20" s="304"/>
    </row>
    <row r="21" spans="1:10" ht="14.1" customHeight="1" x14ac:dyDescent="0.2">
      <c r="A21" s="304"/>
      <c r="B21" s="207"/>
      <c r="C21" s="208">
        <v>4</v>
      </c>
      <c r="D21" s="212" t="s">
        <v>53</v>
      </c>
      <c r="E21" s="230"/>
      <c r="F21" s="230"/>
      <c r="G21" s="230"/>
      <c r="H21" s="223">
        <f t="shared" si="1"/>
        <v>0</v>
      </c>
      <c r="J21" s="304"/>
    </row>
    <row r="22" spans="1:10" ht="14.1" customHeight="1" x14ac:dyDescent="0.2">
      <c r="A22" s="304"/>
      <c r="B22" s="207"/>
      <c r="C22" s="208">
        <v>5</v>
      </c>
      <c r="D22" s="212" t="s">
        <v>54</v>
      </c>
      <c r="E22" s="230"/>
      <c r="F22" s="230"/>
      <c r="G22" s="230"/>
      <c r="H22" s="223">
        <f t="shared" si="1"/>
        <v>0</v>
      </c>
      <c r="J22" s="304"/>
    </row>
    <row r="23" spans="1:10" ht="14.1" customHeight="1" x14ac:dyDescent="0.2">
      <c r="A23" s="304"/>
      <c r="B23" s="207"/>
      <c r="C23" s="208">
        <v>6</v>
      </c>
      <c r="D23" s="212" t="s">
        <v>63</v>
      </c>
      <c r="E23" s="230"/>
      <c r="F23" s="230"/>
      <c r="G23" s="230"/>
      <c r="H23" s="223">
        <f t="shared" si="1"/>
        <v>0</v>
      </c>
      <c r="J23" s="304"/>
    </row>
    <row r="24" spans="1:10" ht="14.1" customHeight="1" x14ac:dyDescent="0.2">
      <c r="A24" s="304"/>
      <c r="B24" s="207"/>
      <c r="C24" s="208">
        <v>7</v>
      </c>
      <c r="D24" s="212" t="s">
        <v>55</v>
      </c>
      <c r="E24" s="230"/>
      <c r="F24" s="230"/>
      <c r="G24" s="230"/>
      <c r="H24" s="223">
        <f t="shared" si="1"/>
        <v>0</v>
      </c>
      <c r="J24" s="304"/>
    </row>
    <row r="25" spans="1:10" s="214" customFormat="1" ht="14.1" customHeight="1" x14ac:dyDescent="0.2">
      <c r="A25" s="304"/>
      <c r="B25" s="207"/>
      <c r="C25" s="208"/>
      <c r="D25" s="213" t="s">
        <v>184</v>
      </c>
      <c r="E25" s="227">
        <f>SUM(E18:E24)</f>
        <v>0</v>
      </c>
      <c r="F25" s="227">
        <f>SUM(F18:F24)</f>
        <v>0</v>
      </c>
      <c r="G25" s="227">
        <f>SUM(G18:G24)</f>
        <v>0</v>
      </c>
      <c r="H25" s="224">
        <f>SUM(H18:H24)</f>
        <v>0</v>
      </c>
      <c r="J25" s="304"/>
    </row>
    <row r="26" spans="1:10" s="215" customFormat="1" ht="16.899999999999999" customHeight="1" x14ac:dyDescent="0.25">
      <c r="A26" s="305"/>
      <c r="B26" s="333" t="s">
        <v>189</v>
      </c>
      <c r="C26" s="334"/>
      <c r="D26" s="234" t="s">
        <v>192</v>
      </c>
      <c r="E26" s="235">
        <f>E8+E16+E25</f>
        <v>0</v>
      </c>
      <c r="F26" s="235">
        <f t="shared" ref="F26:H26" si="2">F8+F16+F25</f>
        <v>0</v>
      </c>
      <c r="G26" s="235">
        <f t="shared" si="2"/>
        <v>0</v>
      </c>
      <c r="H26" s="238">
        <f t="shared" si="2"/>
        <v>0</v>
      </c>
      <c r="J26" s="305"/>
    </row>
    <row r="27" spans="1:10" ht="17.45" customHeight="1" x14ac:dyDescent="0.2">
      <c r="A27" s="304"/>
      <c r="B27" s="239" t="s">
        <v>190</v>
      </c>
      <c r="C27" s="216"/>
      <c r="D27" s="217" t="s">
        <v>50</v>
      </c>
      <c r="E27" s="231"/>
      <c r="F27" s="231"/>
      <c r="G27" s="231"/>
      <c r="H27" s="240" t="s">
        <v>9</v>
      </c>
      <c r="J27" s="304"/>
    </row>
    <row r="28" spans="1:10" ht="14.1" customHeight="1" x14ac:dyDescent="0.2">
      <c r="A28" s="304"/>
      <c r="B28" s="207"/>
      <c r="C28" s="218">
        <v>1</v>
      </c>
      <c r="D28" s="209" t="s">
        <v>69</v>
      </c>
      <c r="E28" s="229"/>
      <c r="F28" s="229"/>
      <c r="G28" s="229"/>
      <c r="H28" s="222">
        <f>SUM(E28:G28)</f>
        <v>0</v>
      </c>
      <c r="J28" s="304"/>
    </row>
    <row r="29" spans="1:10" ht="13.15" customHeight="1" x14ac:dyDescent="0.2">
      <c r="A29" s="304"/>
      <c r="B29" s="207" t="s">
        <v>9</v>
      </c>
      <c r="C29" s="219">
        <v>2</v>
      </c>
      <c r="D29" s="220" t="s">
        <v>68</v>
      </c>
      <c r="E29" s="230"/>
      <c r="F29" s="232"/>
      <c r="G29" s="232"/>
      <c r="H29" s="223">
        <f>SUM(E29:G29)</f>
        <v>0</v>
      </c>
      <c r="J29" s="304"/>
    </row>
    <row r="30" spans="1:10" ht="14.1" customHeight="1" x14ac:dyDescent="0.2">
      <c r="A30" s="304"/>
      <c r="B30" s="207"/>
      <c r="C30" s="218">
        <v>3</v>
      </c>
      <c r="D30" s="211" t="s">
        <v>70</v>
      </c>
      <c r="E30" s="230"/>
      <c r="F30" s="230"/>
      <c r="G30" s="230"/>
      <c r="H30" s="223">
        <f>SUM(E30:G30)</f>
        <v>0</v>
      </c>
      <c r="J30" s="304"/>
    </row>
    <row r="31" spans="1:10" ht="14.1" customHeight="1" x14ac:dyDescent="0.2">
      <c r="A31" s="304"/>
      <c r="B31" s="207" t="s">
        <v>9</v>
      </c>
      <c r="C31" s="219">
        <v>4</v>
      </c>
      <c r="D31" s="211" t="s">
        <v>71</v>
      </c>
      <c r="E31" s="230"/>
      <c r="F31" s="230"/>
      <c r="G31" s="230"/>
      <c r="H31" s="223">
        <f>SUM(E31:G31)</f>
        <v>0</v>
      </c>
      <c r="J31" s="304"/>
    </row>
    <row r="32" spans="1:10" ht="14.1" customHeight="1" x14ac:dyDescent="0.2">
      <c r="A32" s="304"/>
      <c r="B32" s="207"/>
      <c r="C32" s="218"/>
      <c r="D32" s="213" t="s">
        <v>185</v>
      </c>
      <c r="E32" s="233">
        <f>SUM(E28:E31)</f>
        <v>0</v>
      </c>
      <c r="F32" s="233">
        <f>SUM(F28:F31)</f>
        <v>0</v>
      </c>
      <c r="G32" s="233">
        <f>SUM(G28:G31)</f>
        <v>0</v>
      </c>
      <c r="H32" s="226">
        <f>SUM(H28:H31)</f>
        <v>0</v>
      </c>
      <c r="J32" s="304"/>
    </row>
    <row r="33" spans="1:10" s="215" customFormat="1" ht="26.45" customHeight="1" thickBot="1" x14ac:dyDescent="0.3">
      <c r="A33" s="305"/>
      <c r="B33" s="241" t="s">
        <v>191</v>
      </c>
      <c r="C33" s="242"/>
      <c r="D33" s="237" t="s">
        <v>194</v>
      </c>
      <c r="E33" s="236">
        <f>E26+E32</f>
        <v>0</v>
      </c>
      <c r="F33" s="236">
        <f t="shared" ref="F33:H33" si="3">F26+F32</f>
        <v>0</v>
      </c>
      <c r="G33" s="236">
        <f t="shared" si="3"/>
        <v>0</v>
      </c>
      <c r="H33" s="243">
        <f t="shared" si="3"/>
        <v>0</v>
      </c>
      <c r="J33" s="305"/>
    </row>
    <row r="34" spans="1:10" x14ac:dyDescent="0.2">
      <c r="A34" s="304"/>
      <c r="B34" s="301" t="s">
        <v>72</v>
      </c>
      <c r="C34" s="302"/>
      <c r="D34" s="301"/>
      <c r="E34" s="301"/>
      <c r="F34" s="301"/>
      <c r="G34" s="301"/>
      <c r="H34" s="301"/>
      <c r="J34" s="304"/>
    </row>
    <row r="35" spans="1:10" ht="31.5" customHeight="1" x14ac:dyDescent="0.2">
      <c r="A35" s="304"/>
      <c r="B35" s="303" t="s">
        <v>73</v>
      </c>
      <c r="C35" s="303"/>
      <c r="D35" s="303"/>
      <c r="E35" s="303"/>
      <c r="F35" s="303"/>
      <c r="G35" s="303"/>
      <c r="H35" s="303"/>
      <c r="I35" s="304"/>
      <c r="J35" s="304"/>
    </row>
    <row r="36" spans="1:10" x14ac:dyDescent="0.2">
      <c r="A36" s="304"/>
      <c r="B36" s="303"/>
      <c r="C36" s="303"/>
      <c r="D36" s="303"/>
      <c r="E36" s="303"/>
      <c r="F36" s="303"/>
      <c r="G36" s="303"/>
      <c r="H36" s="303"/>
      <c r="I36" s="304"/>
      <c r="J36" s="304"/>
    </row>
  </sheetData>
  <sheetProtection formatCells="0" formatColumns="0" formatRows="0" insertColumns="0" insertRows="0" deleteColumns="0" deleteRows="0"/>
  <mergeCells count="3">
    <mergeCell ref="B26:C26"/>
    <mergeCell ref="B1:H1"/>
    <mergeCell ref="B2:H2"/>
  </mergeCells>
  <pageMargins left="0.51" right="0.5" top="1.33" bottom="0.5" header="1.03" footer="0.5"/>
  <pageSetup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67"/>
  <sheetViews>
    <sheetView workbookViewId="0">
      <selection activeCell="M19" sqref="M19"/>
    </sheetView>
  </sheetViews>
  <sheetFormatPr defaultRowHeight="12.75" x14ac:dyDescent="0.2"/>
  <cols>
    <col min="2" max="2" width="2.28515625" customWidth="1"/>
    <col min="3" max="3" width="31.140625" customWidth="1"/>
    <col min="4" max="4" width="8.140625" customWidth="1"/>
    <col min="5" max="5" width="2.5703125" customWidth="1"/>
    <col min="6" max="6" width="8.7109375" customWidth="1"/>
    <col min="7" max="7" width="3.7109375" customWidth="1"/>
    <col min="8" max="8" width="8" customWidth="1"/>
    <col min="9" max="9" width="1.85546875" customWidth="1"/>
    <col min="10" max="10" width="12.42578125" customWidth="1"/>
    <col min="12" max="12" width="11.140625" customWidth="1"/>
  </cols>
  <sheetData>
    <row r="1" spans="1:16" ht="13.5" thickBot="1" x14ac:dyDescent="0.25">
      <c r="A1" s="59"/>
      <c r="B1" s="59"/>
      <c r="C1" s="59"/>
      <c r="D1" s="59"/>
      <c r="E1" s="59"/>
      <c r="F1" s="59"/>
      <c r="G1" s="59"/>
      <c r="H1" s="59"/>
      <c r="I1" s="59"/>
      <c r="J1" s="59"/>
      <c r="K1" s="59"/>
      <c r="L1" s="59"/>
      <c r="M1" s="59"/>
      <c r="N1" s="59"/>
      <c r="O1" s="59"/>
      <c r="P1" s="59"/>
    </row>
    <row r="2" spans="1:16" s="61" customFormat="1" ht="18.75" thickBot="1" x14ac:dyDescent="0.3">
      <c r="A2" s="60"/>
      <c r="B2" s="341" t="s">
        <v>200</v>
      </c>
      <c r="C2" s="342"/>
      <c r="D2" s="342"/>
      <c r="E2" s="342"/>
      <c r="F2" s="342"/>
      <c r="G2" s="342"/>
      <c r="H2" s="342"/>
      <c r="I2" s="342"/>
      <c r="J2" s="342"/>
      <c r="K2" s="343"/>
      <c r="L2" s="60"/>
      <c r="M2" s="60"/>
      <c r="N2" s="60"/>
      <c r="O2" s="60"/>
      <c r="P2" s="60"/>
    </row>
    <row r="3" spans="1:16" s="61" customFormat="1" ht="18.75" thickBot="1" x14ac:dyDescent="0.3">
      <c r="A3" s="60"/>
      <c r="B3" s="341" t="s">
        <v>199</v>
      </c>
      <c r="C3" s="342"/>
      <c r="D3" s="342"/>
      <c r="E3" s="342"/>
      <c r="F3" s="342"/>
      <c r="G3" s="342"/>
      <c r="H3" s="342"/>
      <c r="I3" s="342"/>
      <c r="J3" s="342"/>
      <c r="K3" s="343"/>
      <c r="L3" s="60"/>
      <c r="M3" s="60"/>
      <c r="N3" s="60"/>
      <c r="O3" s="60"/>
      <c r="P3" s="60"/>
    </row>
    <row r="4" spans="1:16" ht="13.5" thickBot="1" x14ac:dyDescent="0.25">
      <c r="A4" s="59"/>
      <c r="B4" s="344" t="s">
        <v>26</v>
      </c>
      <c r="C4" s="345"/>
      <c r="D4" s="345"/>
      <c r="E4" s="345"/>
      <c r="F4" s="345"/>
      <c r="G4" s="345"/>
      <c r="H4" s="345"/>
      <c r="I4" s="345"/>
      <c r="J4" s="346"/>
      <c r="K4" s="62" t="s">
        <v>27</v>
      </c>
      <c r="L4" s="59"/>
      <c r="M4" s="59"/>
      <c r="N4" s="59"/>
      <c r="O4" s="59"/>
      <c r="P4" s="59"/>
    </row>
    <row r="5" spans="1:16" ht="13.5" thickBot="1" x14ac:dyDescent="0.25">
      <c r="A5" s="59"/>
      <c r="B5" s="63">
        <v>1</v>
      </c>
      <c r="C5" s="64" t="s">
        <v>28</v>
      </c>
      <c r="D5" s="65"/>
      <c r="E5" s="65"/>
      <c r="F5" s="65"/>
      <c r="G5" s="65"/>
      <c r="H5" s="65"/>
      <c r="I5" s="65"/>
      <c r="J5" s="65"/>
      <c r="K5" s="66"/>
      <c r="L5" s="59"/>
      <c r="M5" s="59"/>
      <c r="N5" s="59"/>
      <c r="O5" s="59"/>
      <c r="P5" s="59"/>
    </row>
    <row r="6" spans="1:16" x14ac:dyDescent="0.2">
      <c r="A6" s="59"/>
      <c r="B6" s="67"/>
      <c r="C6" s="68" t="s">
        <v>122</v>
      </c>
      <c r="D6" s="69"/>
      <c r="E6" s="70" t="s">
        <v>29</v>
      </c>
      <c r="F6" s="69"/>
      <c r="G6" s="70" t="s">
        <v>30</v>
      </c>
      <c r="H6" s="69"/>
      <c r="I6" s="70" t="s">
        <v>31</v>
      </c>
      <c r="J6" s="71">
        <f t="shared" ref="J6:J14" si="0">D6*F6*H6</f>
        <v>0</v>
      </c>
      <c r="K6" s="66"/>
      <c r="L6" s="59"/>
      <c r="M6" s="109"/>
      <c r="N6" s="59"/>
      <c r="O6" s="59"/>
      <c r="P6" s="59"/>
    </row>
    <row r="7" spans="1:16" x14ac:dyDescent="0.2">
      <c r="A7" s="59"/>
      <c r="B7" s="67"/>
      <c r="C7" s="72" t="s">
        <v>129</v>
      </c>
      <c r="D7" s="72"/>
      <c r="E7" s="73" t="s">
        <v>29</v>
      </c>
      <c r="F7" s="72"/>
      <c r="G7" s="73" t="s">
        <v>30</v>
      </c>
      <c r="H7" s="72"/>
      <c r="I7" s="73" t="s">
        <v>31</v>
      </c>
      <c r="J7" s="71">
        <f t="shared" si="0"/>
        <v>0</v>
      </c>
      <c r="K7" s="66"/>
      <c r="L7" s="59"/>
      <c r="M7" s="321" t="s">
        <v>176</v>
      </c>
      <c r="N7" s="59"/>
      <c r="O7" s="59"/>
      <c r="P7" s="59"/>
    </row>
    <row r="8" spans="1:16" x14ac:dyDescent="0.2">
      <c r="A8" s="59"/>
      <c r="B8" s="67"/>
      <c r="C8" s="72" t="s">
        <v>129</v>
      </c>
      <c r="D8" s="72"/>
      <c r="E8" s="73" t="s">
        <v>29</v>
      </c>
      <c r="F8" s="72"/>
      <c r="G8" s="73" t="s">
        <v>30</v>
      </c>
      <c r="H8" s="72"/>
      <c r="I8" s="73" t="s">
        <v>31</v>
      </c>
      <c r="J8" s="71">
        <f t="shared" si="0"/>
        <v>0</v>
      </c>
      <c r="K8" s="66"/>
      <c r="L8" s="59"/>
      <c r="M8" s="321"/>
      <c r="N8" s="59"/>
      <c r="O8" s="59"/>
      <c r="P8" s="59"/>
    </row>
    <row r="9" spans="1:16" x14ac:dyDescent="0.2">
      <c r="A9" s="59"/>
      <c r="B9" s="67"/>
      <c r="C9" s="72" t="s">
        <v>129</v>
      </c>
      <c r="D9" s="72"/>
      <c r="E9" s="73" t="s">
        <v>29</v>
      </c>
      <c r="F9" s="72"/>
      <c r="G9" s="73" t="s">
        <v>30</v>
      </c>
      <c r="H9" s="72"/>
      <c r="I9" s="73" t="s">
        <v>31</v>
      </c>
      <c r="J9" s="71">
        <f t="shared" si="0"/>
        <v>0</v>
      </c>
      <c r="K9" s="66"/>
      <c r="L9" s="59"/>
      <c r="M9" s="321"/>
      <c r="N9" s="59"/>
      <c r="O9" s="59"/>
      <c r="P9" s="59"/>
    </row>
    <row r="10" spans="1:16" x14ac:dyDescent="0.2">
      <c r="A10" s="59"/>
      <c r="B10" s="67"/>
      <c r="C10" s="72" t="s">
        <v>129</v>
      </c>
      <c r="D10" s="72"/>
      <c r="E10" s="73" t="s">
        <v>29</v>
      </c>
      <c r="F10" s="72"/>
      <c r="G10" s="73" t="s">
        <v>30</v>
      </c>
      <c r="H10" s="72"/>
      <c r="I10" s="73" t="s">
        <v>31</v>
      </c>
      <c r="J10" s="71">
        <f t="shared" si="0"/>
        <v>0</v>
      </c>
      <c r="K10" s="66"/>
      <c r="L10" s="59"/>
      <c r="M10" s="321"/>
      <c r="N10" s="59"/>
      <c r="O10" s="59"/>
      <c r="P10" s="59"/>
    </row>
    <row r="11" spans="1:16" x14ac:dyDescent="0.2">
      <c r="A11" s="59"/>
      <c r="B11" s="67"/>
      <c r="C11" s="72" t="s">
        <v>129</v>
      </c>
      <c r="D11" s="72"/>
      <c r="E11" s="73" t="s">
        <v>29</v>
      </c>
      <c r="F11" s="72"/>
      <c r="G11" s="73" t="s">
        <v>30</v>
      </c>
      <c r="H11" s="72"/>
      <c r="I11" s="73" t="s">
        <v>31</v>
      </c>
      <c r="J11" s="71">
        <f t="shared" si="0"/>
        <v>0</v>
      </c>
      <c r="K11" s="66"/>
      <c r="L11" s="59"/>
      <c r="M11" s="321"/>
      <c r="N11" s="59"/>
      <c r="O11" s="59"/>
      <c r="P11" s="59"/>
    </row>
    <row r="12" spans="1:16" x14ac:dyDescent="0.2">
      <c r="A12" s="59"/>
      <c r="B12" s="67"/>
      <c r="C12" s="72" t="s">
        <v>129</v>
      </c>
      <c r="D12" s="72"/>
      <c r="E12" s="73" t="s">
        <v>29</v>
      </c>
      <c r="F12" s="72"/>
      <c r="G12" s="73" t="s">
        <v>30</v>
      </c>
      <c r="H12" s="72"/>
      <c r="I12" s="73" t="s">
        <v>31</v>
      </c>
      <c r="J12" s="71">
        <f t="shared" si="0"/>
        <v>0</v>
      </c>
      <c r="K12" s="66"/>
      <c r="L12" s="59"/>
      <c r="M12" s="321"/>
      <c r="N12" s="59"/>
      <c r="O12" s="59"/>
      <c r="P12" s="59"/>
    </row>
    <row r="13" spans="1:16" x14ac:dyDescent="0.2">
      <c r="A13" s="59"/>
      <c r="B13" s="67"/>
      <c r="C13" s="72" t="s">
        <v>123</v>
      </c>
      <c r="D13" s="72"/>
      <c r="E13" s="73" t="s">
        <v>29</v>
      </c>
      <c r="F13" s="72"/>
      <c r="G13" s="73" t="s">
        <v>30</v>
      </c>
      <c r="H13" s="72"/>
      <c r="I13" s="73" t="s">
        <v>31</v>
      </c>
      <c r="J13" s="71">
        <f t="shared" si="0"/>
        <v>0</v>
      </c>
      <c r="K13" s="66"/>
      <c r="L13" s="59"/>
      <c r="M13" s="321"/>
      <c r="N13" s="59"/>
      <c r="O13" s="59"/>
      <c r="P13" s="59"/>
    </row>
    <row r="14" spans="1:16" x14ac:dyDescent="0.2">
      <c r="A14" s="59"/>
      <c r="B14" s="67"/>
      <c r="C14" s="72" t="s">
        <v>124</v>
      </c>
      <c r="D14" s="72"/>
      <c r="E14" s="73" t="s">
        <v>29</v>
      </c>
      <c r="F14" s="72"/>
      <c r="G14" s="73" t="s">
        <v>30</v>
      </c>
      <c r="H14" s="72"/>
      <c r="I14" s="73" t="s">
        <v>31</v>
      </c>
      <c r="J14" s="71">
        <f t="shared" si="0"/>
        <v>0</v>
      </c>
      <c r="K14" s="66"/>
      <c r="L14" s="59"/>
      <c r="M14" s="321"/>
      <c r="N14" s="59"/>
      <c r="O14" s="59"/>
      <c r="P14" s="59"/>
    </row>
    <row r="15" spans="1:16" x14ac:dyDescent="0.2">
      <c r="A15" s="59"/>
      <c r="B15" s="67"/>
      <c r="C15" s="74"/>
      <c r="D15" s="75" t="s">
        <v>125</v>
      </c>
      <c r="E15" s="70"/>
      <c r="F15" s="70"/>
      <c r="G15" s="70"/>
      <c r="H15" s="70"/>
      <c r="I15" s="70"/>
      <c r="J15" s="71">
        <f>ROUND(SUM(J6:J14),0)</f>
        <v>0</v>
      </c>
      <c r="K15" s="66"/>
      <c r="L15" s="59"/>
      <c r="M15" s="321"/>
      <c r="N15" s="59"/>
      <c r="O15" s="59"/>
      <c r="P15" s="59"/>
    </row>
    <row r="16" spans="1:16" x14ac:dyDescent="0.2">
      <c r="A16" s="59"/>
      <c r="B16" s="67"/>
      <c r="C16" s="74"/>
      <c r="D16" s="77" t="s">
        <v>126</v>
      </c>
      <c r="E16" s="73"/>
      <c r="F16" s="73"/>
      <c r="G16" s="73"/>
      <c r="H16" s="78">
        <v>0.05</v>
      </c>
      <c r="I16" s="73"/>
      <c r="J16" s="71">
        <f>ROUND(J15*H16,0)</f>
        <v>0</v>
      </c>
      <c r="K16" s="66"/>
      <c r="L16" s="59"/>
      <c r="M16" s="321"/>
      <c r="N16" s="59"/>
      <c r="O16" s="59"/>
      <c r="P16" s="59"/>
    </row>
    <row r="17" spans="1:16" ht="13.5" thickBot="1" x14ac:dyDescent="0.25">
      <c r="A17" s="59"/>
      <c r="B17" s="67"/>
      <c r="C17" s="74"/>
      <c r="D17" s="77" t="s">
        <v>127</v>
      </c>
      <c r="E17" s="73"/>
      <c r="F17" s="73"/>
      <c r="G17" s="73"/>
      <c r="H17" s="73"/>
      <c r="I17" s="73"/>
      <c r="J17" s="76">
        <f>ROUND(J15-J16,0)</f>
        <v>0</v>
      </c>
      <c r="K17" s="79">
        <f>IF(J17&gt;0,J17/$J$42,0)</f>
        <v>0</v>
      </c>
      <c r="L17" s="59"/>
      <c r="M17" s="321"/>
      <c r="N17" s="59"/>
      <c r="O17" s="59"/>
      <c r="P17" s="59"/>
    </row>
    <row r="18" spans="1:16" ht="13.5" thickBot="1" x14ac:dyDescent="0.25">
      <c r="A18" s="59"/>
      <c r="B18" s="80">
        <v>2</v>
      </c>
      <c r="C18" s="81" t="s">
        <v>128</v>
      </c>
      <c r="D18" s="82"/>
      <c r="E18" s="82"/>
      <c r="F18" s="82"/>
      <c r="G18" s="82"/>
      <c r="H18" s="82"/>
      <c r="I18" s="82"/>
      <c r="J18" s="82"/>
      <c r="K18" s="83"/>
      <c r="L18" s="59"/>
      <c r="M18" s="321"/>
      <c r="N18" s="59"/>
      <c r="O18" s="59"/>
      <c r="P18" s="59"/>
    </row>
    <row r="19" spans="1:16" x14ac:dyDescent="0.2">
      <c r="A19" s="59"/>
      <c r="B19" s="67"/>
      <c r="C19" s="69" t="s">
        <v>122</v>
      </c>
      <c r="D19" s="69"/>
      <c r="E19" s="70" t="s">
        <v>29</v>
      </c>
      <c r="F19" s="69"/>
      <c r="G19" s="70" t="s">
        <v>30</v>
      </c>
      <c r="H19" s="69"/>
      <c r="I19" s="70" t="s">
        <v>31</v>
      </c>
      <c r="J19" s="76">
        <f t="shared" ref="J19:J25" si="1">D19*F19*H19</f>
        <v>0</v>
      </c>
      <c r="K19" s="66"/>
      <c r="L19" s="59"/>
      <c r="M19" s="109"/>
      <c r="N19" s="59"/>
      <c r="O19" s="59"/>
      <c r="P19" s="59"/>
    </row>
    <row r="20" spans="1:16" x14ac:dyDescent="0.2">
      <c r="A20" s="59"/>
      <c r="B20" s="67"/>
      <c r="C20" s="72" t="s">
        <v>129</v>
      </c>
      <c r="D20" s="72"/>
      <c r="E20" s="73" t="s">
        <v>29</v>
      </c>
      <c r="F20" s="72"/>
      <c r="G20" s="73" t="s">
        <v>30</v>
      </c>
      <c r="H20" s="72"/>
      <c r="I20" s="73" t="s">
        <v>31</v>
      </c>
      <c r="J20" s="76">
        <f t="shared" si="1"/>
        <v>0</v>
      </c>
      <c r="K20" s="66"/>
      <c r="L20" s="59"/>
      <c r="M20" s="59"/>
      <c r="N20" s="59"/>
      <c r="O20" s="59"/>
      <c r="P20" s="59"/>
    </row>
    <row r="21" spans="1:16" x14ac:dyDescent="0.2">
      <c r="A21" s="59"/>
      <c r="B21" s="67"/>
      <c r="C21" s="72" t="s">
        <v>129</v>
      </c>
      <c r="D21" s="72"/>
      <c r="E21" s="73" t="s">
        <v>29</v>
      </c>
      <c r="F21" s="72"/>
      <c r="G21" s="73" t="s">
        <v>30</v>
      </c>
      <c r="H21" s="72"/>
      <c r="I21" s="73" t="s">
        <v>31</v>
      </c>
      <c r="J21" s="76">
        <f t="shared" si="1"/>
        <v>0</v>
      </c>
      <c r="K21" s="66"/>
      <c r="L21" s="59"/>
      <c r="M21" s="59"/>
      <c r="N21" s="59"/>
      <c r="O21" s="59"/>
      <c r="P21" s="59"/>
    </row>
    <row r="22" spans="1:16" x14ac:dyDescent="0.2">
      <c r="A22" s="59"/>
      <c r="B22" s="67"/>
      <c r="C22" s="72" t="s">
        <v>129</v>
      </c>
      <c r="D22" s="69"/>
      <c r="E22" s="73" t="s">
        <v>29</v>
      </c>
      <c r="F22" s="69"/>
      <c r="G22" s="73" t="s">
        <v>30</v>
      </c>
      <c r="H22" s="69"/>
      <c r="I22" s="73" t="s">
        <v>31</v>
      </c>
      <c r="J22" s="76">
        <f t="shared" si="1"/>
        <v>0</v>
      </c>
      <c r="K22" s="66"/>
      <c r="L22" s="59"/>
      <c r="M22" s="59"/>
      <c r="N22" s="59"/>
      <c r="O22" s="59"/>
      <c r="P22" s="59"/>
    </row>
    <row r="23" spans="1:16" x14ac:dyDescent="0.2">
      <c r="A23" s="59"/>
      <c r="B23" s="67"/>
      <c r="C23" s="72" t="s">
        <v>129</v>
      </c>
      <c r="D23" s="69"/>
      <c r="E23" s="73" t="s">
        <v>29</v>
      </c>
      <c r="F23" s="69"/>
      <c r="G23" s="73" t="s">
        <v>30</v>
      </c>
      <c r="H23" s="69"/>
      <c r="I23" s="73" t="s">
        <v>31</v>
      </c>
      <c r="J23" s="76">
        <f t="shared" si="1"/>
        <v>0</v>
      </c>
      <c r="K23" s="66"/>
      <c r="L23" s="59"/>
      <c r="M23" s="59"/>
      <c r="N23" s="59"/>
      <c r="O23" s="59"/>
      <c r="P23" s="59"/>
    </row>
    <row r="24" spans="1:16" x14ac:dyDescent="0.2">
      <c r="A24" s="59"/>
      <c r="B24" s="67"/>
      <c r="C24" s="72" t="s">
        <v>129</v>
      </c>
      <c r="D24" s="69"/>
      <c r="E24" s="73" t="s">
        <v>29</v>
      </c>
      <c r="F24" s="69"/>
      <c r="G24" s="73" t="s">
        <v>30</v>
      </c>
      <c r="H24" s="69"/>
      <c r="I24" s="73" t="s">
        <v>31</v>
      </c>
      <c r="J24" s="76">
        <f t="shared" si="1"/>
        <v>0</v>
      </c>
      <c r="K24" s="66"/>
      <c r="L24" s="59"/>
      <c r="M24" s="59"/>
      <c r="N24" s="59"/>
      <c r="O24" s="59"/>
      <c r="P24" s="59"/>
    </row>
    <row r="25" spans="1:16" x14ac:dyDescent="0.2">
      <c r="A25" s="59"/>
      <c r="B25" s="67"/>
      <c r="C25" s="72" t="s">
        <v>129</v>
      </c>
      <c r="D25" s="69"/>
      <c r="E25" s="73" t="s">
        <v>29</v>
      </c>
      <c r="F25" s="69"/>
      <c r="G25" s="73" t="s">
        <v>30</v>
      </c>
      <c r="H25" s="69"/>
      <c r="I25" s="73" t="s">
        <v>31</v>
      </c>
      <c r="J25" s="76">
        <f t="shared" si="1"/>
        <v>0</v>
      </c>
      <c r="K25" s="66"/>
      <c r="L25" s="59"/>
      <c r="M25" s="59"/>
      <c r="N25" s="59"/>
      <c r="O25" s="59"/>
      <c r="P25" s="59"/>
    </row>
    <row r="26" spans="1:16" x14ac:dyDescent="0.2">
      <c r="A26" s="59"/>
      <c r="B26" s="67"/>
      <c r="C26" s="74"/>
      <c r="D26" s="75" t="s">
        <v>125</v>
      </c>
      <c r="E26" s="70"/>
      <c r="F26" s="70"/>
      <c r="G26" s="70"/>
      <c r="H26" s="70"/>
      <c r="I26" s="70"/>
      <c r="J26" s="71">
        <f>ROUND(SUM(J19:J25),0)</f>
        <v>0</v>
      </c>
      <c r="K26" s="66"/>
      <c r="L26" s="59"/>
      <c r="M26" s="59"/>
      <c r="N26" s="59"/>
      <c r="O26" s="59"/>
      <c r="P26" s="59"/>
    </row>
    <row r="27" spans="1:16" x14ac:dyDescent="0.2">
      <c r="A27" s="59"/>
      <c r="B27" s="67"/>
      <c r="C27" s="74"/>
      <c r="D27" s="77" t="s">
        <v>126</v>
      </c>
      <c r="E27" s="73"/>
      <c r="F27" s="73"/>
      <c r="G27" s="73"/>
      <c r="H27" s="78">
        <v>0.05</v>
      </c>
      <c r="I27" s="73"/>
      <c r="J27" s="76">
        <f>ROUND(J26*H27,0)</f>
        <v>0</v>
      </c>
      <c r="K27" s="66"/>
      <c r="L27" s="59"/>
      <c r="M27" s="59"/>
      <c r="N27" s="59"/>
      <c r="O27" s="59"/>
      <c r="P27" s="59"/>
    </row>
    <row r="28" spans="1:16" ht="13.5" thickBot="1" x14ac:dyDescent="0.25">
      <c r="A28" s="59"/>
      <c r="B28" s="67"/>
      <c r="C28" s="74"/>
      <c r="D28" s="77" t="s">
        <v>127</v>
      </c>
      <c r="E28" s="73"/>
      <c r="F28" s="73"/>
      <c r="G28" s="73"/>
      <c r="H28" s="73"/>
      <c r="I28" s="73"/>
      <c r="J28" s="76">
        <f>ROUND(J26-J27,0)</f>
        <v>0</v>
      </c>
      <c r="K28" s="79">
        <f>IF(J28&gt;0,J28/$J$42,0)</f>
        <v>0</v>
      </c>
      <c r="L28" s="59"/>
      <c r="M28" s="59"/>
      <c r="N28" s="59"/>
      <c r="O28" s="59"/>
      <c r="P28" s="59"/>
    </row>
    <row r="29" spans="1:16" ht="13.5" thickBot="1" x14ac:dyDescent="0.25">
      <c r="A29" s="59"/>
      <c r="B29" s="80">
        <v>3</v>
      </c>
      <c r="C29" s="81" t="s">
        <v>33</v>
      </c>
      <c r="D29" s="82"/>
      <c r="E29" s="82"/>
      <c r="F29" s="82"/>
      <c r="G29" s="82"/>
      <c r="H29" s="82"/>
      <c r="I29" s="82"/>
      <c r="J29" s="82"/>
      <c r="K29" s="83"/>
      <c r="L29" s="59"/>
      <c r="M29" s="59"/>
      <c r="N29" s="59"/>
      <c r="O29" s="59"/>
      <c r="P29" s="59"/>
    </row>
    <row r="30" spans="1:16" x14ac:dyDescent="0.2">
      <c r="A30" s="59"/>
      <c r="B30" s="67"/>
      <c r="C30" s="69" t="s">
        <v>34</v>
      </c>
      <c r="D30" s="69"/>
      <c r="E30" s="70" t="s">
        <v>29</v>
      </c>
      <c r="F30" s="69"/>
      <c r="G30" s="70" t="s">
        <v>30</v>
      </c>
      <c r="H30" s="69"/>
      <c r="I30" s="70" t="s">
        <v>31</v>
      </c>
      <c r="J30" s="76">
        <f>D30*F30*H30</f>
        <v>0</v>
      </c>
      <c r="K30" s="66"/>
      <c r="L30" s="59"/>
      <c r="M30" s="59"/>
      <c r="N30" s="59"/>
      <c r="O30" s="59"/>
      <c r="P30" s="59"/>
    </row>
    <row r="31" spans="1:16" x14ac:dyDescent="0.2">
      <c r="A31" s="59"/>
      <c r="B31" s="67"/>
      <c r="C31" s="74"/>
      <c r="D31" s="69"/>
      <c r="E31" s="70" t="s">
        <v>29</v>
      </c>
      <c r="F31" s="69"/>
      <c r="G31" s="70" t="s">
        <v>30</v>
      </c>
      <c r="H31" s="69"/>
      <c r="I31" s="70" t="s">
        <v>31</v>
      </c>
      <c r="J31" s="76">
        <f>D31*F31*H31</f>
        <v>0</v>
      </c>
      <c r="K31" s="66"/>
      <c r="L31" s="59"/>
      <c r="M31" s="59"/>
      <c r="N31" s="59"/>
      <c r="O31" s="59"/>
      <c r="P31" s="59"/>
    </row>
    <row r="32" spans="1:16" x14ac:dyDescent="0.2">
      <c r="A32" s="59"/>
      <c r="B32" s="67"/>
      <c r="C32" s="74"/>
      <c r="D32" s="69"/>
      <c r="E32" s="70" t="s">
        <v>29</v>
      </c>
      <c r="F32" s="69"/>
      <c r="G32" s="70" t="s">
        <v>30</v>
      </c>
      <c r="H32" s="69"/>
      <c r="I32" s="70"/>
      <c r="J32" s="76">
        <f>D32*F32*H32</f>
        <v>0</v>
      </c>
      <c r="K32" s="66"/>
      <c r="L32" s="59"/>
      <c r="M32" s="59"/>
      <c r="N32" s="59"/>
      <c r="O32" s="59"/>
      <c r="P32" s="59"/>
    </row>
    <row r="33" spans="1:16" x14ac:dyDescent="0.2">
      <c r="A33" s="59"/>
      <c r="B33" s="67"/>
      <c r="C33" s="74"/>
      <c r="D33" s="77" t="s">
        <v>130</v>
      </c>
      <c r="E33" s="73"/>
      <c r="F33" s="73"/>
      <c r="G33" s="73"/>
      <c r="H33" s="84">
        <v>0.05</v>
      </c>
      <c r="I33" s="73"/>
      <c r="J33" s="76">
        <f>ROUND((J30+J31+J32)*H33,0)</f>
        <v>0</v>
      </c>
      <c r="K33" s="66"/>
      <c r="L33" s="59"/>
      <c r="M33" s="59"/>
      <c r="N33" s="59"/>
      <c r="O33" s="59"/>
      <c r="P33" s="59"/>
    </row>
    <row r="34" spans="1:16" ht="13.5" thickBot="1" x14ac:dyDescent="0.25">
      <c r="A34" s="59"/>
      <c r="B34" s="67"/>
      <c r="C34" s="74"/>
      <c r="D34" s="77" t="s">
        <v>35</v>
      </c>
      <c r="E34" s="73"/>
      <c r="F34" s="73"/>
      <c r="G34" s="73"/>
      <c r="H34" s="73"/>
      <c r="I34" s="73"/>
      <c r="J34" s="76">
        <f>ROUND(J30-J33,0)</f>
        <v>0</v>
      </c>
      <c r="K34" s="79">
        <f>IF(J34&gt;0,J34/$J$42,0)</f>
        <v>0</v>
      </c>
      <c r="L34" s="59"/>
      <c r="M34" s="59"/>
      <c r="N34" s="59"/>
      <c r="O34" s="59"/>
      <c r="P34" s="59"/>
    </row>
    <row r="35" spans="1:16" ht="13.5" thickBot="1" x14ac:dyDescent="0.25">
      <c r="A35" s="59"/>
      <c r="B35" s="80">
        <v>4</v>
      </c>
      <c r="C35" s="81" t="s">
        <v>36</v>
      </c>
      <c r="D35" s="82"/>
      <c r="E35" s="82"/>
      <c r="F35" s="82"/>
      <c r="G35" s="82"/>
      <c r="H35" s="82"/>
      <c r="I35" s="82"/>
      <c r="J35" s="82"/>
      <c r="K35" s="83"/>
      <c r="L35" s="59"/>
      <c r="M35" s="59"/>
      <c r="N35" s="59"/>
      <c r="O35" s="59"/>
      <c r="P35" s="59"/>
    </row>
    <row r="36" spans="1:16" x14ac:dyDescent="0.2">
      <c r="A36" s="59"/>
      <c r="B36" s="67"/>
      <c r="C36" s="69"/>
      <c r="D36" s="69"/>
      <c r="E36" s="69"/>
      <c r="F36" s="69"/>
      <c r="G36" s="69"/>
      <c r="H36" s="69"/>
      <c r="I36" s="69"/>
      <c r="J36" s="85"/>
      <c r="K36" s="66"/>
      <c r="L36" s="59"/>
      <c r="M36" s="59"/>
      <c r="N36" s="59"/>
      <c r="O36" s="59"/>
      <c r="P36" s="59"/>
    </row>
    <row r="37" spans="1:16" x14ac:dyDescent="0.2">
      <c r="A37" s="59"/>
      <c r="B37" s="67"/>
      <c r="C37" s="72"/>
      <c r="D37" s="72"/>
      <c r="E37" s="72"/>
      <c r="F37" s="72"/>
      <c r="G37" s="72"/>
      <c r="H37" s="72"/>
      <c r="I37" s="72"/>
      <c r="J37" s="85"/>
      <c r="K37" s="66"/>
      <c r="L37" s="59"/>
      <c r="M37" s="59"/>
      <c r="N37" s="59"/>
      <c r="O37" s="59"/>
      <c r="P37" s="59"/>
    </row>
    <row r="38" spans="1:16" x14ac:dyDescent="0.2">
      <c r="A38" s="59"/>
      <c r="B38" s="67"/>
      <c r="C38" s="72"/>
      <c r="D38" s="72"/>
      <c r="E38" s="72"/>
      <c r="F38" s="72"/>
      <c r="G38" s="72"/>
      <c r="H38" s="72"/>
      <c r="I38" s="72"/>
      <c r="J38" s="85"/>
      <c r="K38" s="66"/>
      <c r="L38" s="59"/>
      <c r="M38" s="59"/>
      <c r="N38" s="59"/>
      <c r="O38" s="59"/>
      <c r="P38" s="59"/>
    </row>
    <row r="39" spans="1:16" x14ac:dyDescent="0.2">
      <c r="A39" s="59"/>
      <c r="B39" s="67"/>
      <c r="C39" s="72"/>
      <c r="D39" s="72"/>
      <c r="E39" s="72"/>
      <c r="F39" s="72"/>
      <c r="G39" s="72"/>
      <c r="H39" s="72"/>
      <c r="I39" s="72"/>
      <c r="J39" s="85"/>
      <c r="K39" s="66"/>
      <c r="L39" s="59"/>
      <c r="M39" s="59"/>
      <c r="N39" s="59"/>
      <c r="O39" s="59"/>
      <c r="P39" s="59"/>
    </row>
    <row r="40" spans="1:16" x14ac:dyDescent="0.2">
      <c r="A40" s="59"/>
      <c r="B40" s="67"/>
      <c r="C40" s="72"/>
      <c r="D40" s="72"/>
      <c r="E40" s="72"/>
      <c r="F40" s="72"/>
      <c r="G40" s="72"/>
      <c r="H40" s="72"/>
      <c r="I40" s="72"/>
      <c r="J40" s="85"/>
      <c r="K40" s="66"/>
      <c r="L40" s="59"/>
      <c r="M40" s="59"/>
      <c r="N40" s="59"/>
      <c r="O40" s="59"/>
      <c r="P40" s="59"/>
    </row>
    <row r="41" spans="1:16" ht="13.5" thickBot="1" x14ac:dyDescent="0.25">
      <c r="A41" s="59"/>
      <c r="B41" s="67"/>
      <c r="C41" s="86" t="s">
        <v>131</v>
      </c>
      <c r="D41" s="87"/>
      <c r="E41" s="87"/>
      <c r="F41" s="87"/>
      <c r="G41" s="87"/>
      <c r="H41" s="87"/>
      <c r="I41" s="87"/>
      <c r="J41" s="88">
        <f>ROUND(SUM(J36:J40),0)</f>
        <v>0</v>
      </c>
      <c r="K41" s="79">
        <f>IF(J41&gt;0,J41/$J$42,0)</f>
        <v>0</v>
      </c>
      <c r="L41" s="59"/>
      <c r="M41" s="59"/>
      <c r="N41" s="59"/>
      <c r="O41" s="59"/>
      <c r="P41" s="59"/>
    </row>
    <row r="42" spans="1:16" ht="13.5" thickBot="1" x14ac:dyDescent="0.25">
      <c r="A42" s="59"/>
      <c r="B42" s="89" t="s">
        <v>37</v>
      </c>
      <c r="C42" s="82"/>
      <c r="D42" s="82"/>
      <c r="E42" s="82"/>
      <c r="F42" s="82"/>
      <c r="G42" s="82"/>
      <c r="H42" s="82"/>
      <c r="I42" s="82"/>
      <c r="J42" s="90">
        <f>ROUND(J17+J28+J34+J41,0)</f>
        <v>0</v>
      </c>
      <c r="K42" s="91">
        <f>IF(J42&gt;0,J42/$J$42,0)</f>
        <v>0</v>
      </c>
      <c r="L42" s="59"/>
      <c r="M42" s="59"/>
      <c r="N42" s="59"/>
      <c r="O42" s="59"/>
      <c r="P42" s="59"/>
    </row>
    <row r="43" spans="1:16" ht="8.4499999999999993" customHeight="1" thickBot="1" x14ac:dyDescent="0.25">
      <c r="A43" s="59"/>
      <c r="B43" s="67"/>
      <c r="C43" s="59"/>
      <c r="D43" s="59"/>
      <c r="E43" s="59"/>
      <c r="F43" s="59"/>
      <c r="G43" s="59"/>
      <c r="H43" s="59"/>
      <c r="I43" s="59"/>
      <c r="J43" s="59"/>
      <c r="K43" s="92"/>
      <c r="L43" s="347" t="s">
        <v>74</v>
      </c>
      <c r="M43" s="59"/>
      <c r="N43" s="59"/>
      <c r="O43" s="59"/>
      <c r="P43" s="59"/>
    </row>
    <row r="44" spans="1:16" ht="13.5" thickBot="1" x14ac:dyDescent="0.25">
      <c r="A44" s="59"/>
      <c r="B44" s="344" t="s">
        <v>38</v>
      </c>
      <c r="C44" s="345"/>
      <c r="D44" s="345"/>
      <c r="E44" s="345"/>
      <c r="F44" s="345"/>
      <c r="G44" s="345"/>
      <c r="H44" s="345"/>
      <c r="I44" s="345"/>
      <c r="J44" s="345"/>
      <c r="K44" s="83"/>
      <c r="L44" s="347"/>
      <c r="M44" s="59"/>
      <c r="N44" s="59"/>
      <c r="O44" s="59"/>
      <c r="P44" s="59"/>
    </row>
    <row r="45" spans="1:16" x14ac:dyDescent="0.2">
      <c r="A45" s="59"/>
      <c r="B45" s="93">
        <v>1</v>
      </c>
      <c r="C45" s="94" t="s">
        <v>39</v>
      </c>
      <c r="D45" s="95"/>
      <c r="E45" s="95"/>
      <c r="F45" s="95"/>
      <c r="G45" s="95"/>
      <c r="H45" s="95"/>
      <c r="I45" s="96"/>
      <c r="J45" s="97"/>
      <c r="K45" s="66"/>
      <c r="L45" s="98">
        <f>'Exhibit B-4'!D28</f>
        <v>0</v>
      </c>
      <c r="M45" s="59"/>
      <c r="N45" s="59"/>
      <c r="O45" s="59"/>
      <c r="P45" s="59"/>
    </row>
    <row r="46" spans="1:16" x14ac:dyDescent="0.2">
      <c r="A46" s="59"/>
      <c r="B46" s="99">
        <v>2</v>
      </c>
      <c r="C46" s="194" t="s">
        <v>179</v>
      </c>
      <c r="D46" s="101"/>
      <c r="E46" s="101"/>
      <c r="F46" s="101"/>
      <c r="G46" s="101"/>
      <c r="H46" s="101"/>
      <c r="I46" s="102"/>
      <c r="J46" s="85"/>
      <c r="K46" s="66"/>
      <c r="L46" s="98">
        <f>'Exhibit B-4'!D29</f>
        <v>0</v>
      </c>
      <c r="M46" s="59"/>
      <c r="N46" s="59"/>
      <c r="O46" s="59"/>
      <c r="P46" s="59"/>
    </row>
    <row r="47" spans="1:16" x14ac:dyDescent="0.2">
      <c r="A47" s="59"/>
      <c r="B47" s="99">
        <v>3</v>
      </c>
      <c r="C47" s="100" t="s">
        <v>132</v>
      </c>
      <c r="D47" s="101"/>
      <c r="E47" s="101"/>
      <c r="F47" s="101"/>
      <c r="G47" s="101"/>
      <c r="H47" s="101"/>
      <c r="I47" s="102"/>
      <c r="J47" s="85"/>
      <c r="K47" s="66"/>
      <c r="L47" s="98">
        <f>'Exhibit B-4'!D30</f>
        <v>0</v>
      </c>
      <c r="M47" s="59"/>
      <c r="N47" s="59"/>
      <c r="O47" s="59"/>
      <c r="P47" s="59"/>
    </row>
    <row r="48" spans="1:16" x14ac:dyDescent="0.2">
      <c r="A48" s="59"/>
      <c r="B48" s="99">
        <v>4</v>
      </c>
      <c r="C48" s="194" t="s">
        <v>40</v>
      </c>
      <c r="D48" s="101"/>
      <c r="E48" s="101"/>
      <c r="F48" s="101"/>
      <c r="G48" s="101"/>
      <c r="H48" s="101"/>
      <c r="I48" s="102"/>
      <c r="J48" s="85"/>
      <c r="K48" s="66"/>
      <c r="L48" s="98">
        <f>'Exhibit B-4'!D17</f>
        <v>0</v>
      </c>
      <c r="M48" s="59"/>
      <c r="N48" s="59"/>
      <c r="O48" s="59"/>
      <c r="P48" s="59"/>
    </row>
    <row r="49" spans="1:16" x14ac:dyDescent="0.2">
      <c r="A49" s="59"/>
      <c r="B49" s="99">
        <v>5</v>
      </c>
      <c r="C49" s="100" t="s">
        <v>32</v>
      </c>
      <c r="D49" s="101"/>
      <c r="E49" s="101"/>
      <c r="F49" s="101"/>
      <c r="G49" s="101"/>
      <c r="H49" s="101"/>
      <c r="I49" s="102"/>
      <c r="J49" s="85"/>
      <c r="K49" s="66"/>
      <c r="L49" s="98">
        <f>'Exhibit B-4'!D25</f>
        <v>0</v>
      </c>
      <c r="M49" s="59"/>
      <c r="N49" s="59"/>
      <c r="O49" s="59"/>
      <c r="P49" s="59"/>
    </row>
    <row r="50" spans="1:16" x14ac:dyDescent="0.2">
      <c r="A50" s="59"/>
      <c r="B50" s="67">
        <v>6</v>
      </c>
      <c r="C50" s="103" t="s">
        <v>133</v>
      </c>
      <c r="D50" s="59"/>
      <c r="E50" s="59"/>
      <c r="F50" s="59"/>
      <c r="G50" s="59"/>
      <c r="H50" s="59"/>
      <c r="I50" s="59"/>
      <c r="J50" s="76">
        <f>ROUND(SUM(J45:J49),0)</f>
        <v>0</v>
      </c>
      <c r="K50" s="79">
        <f>IF(J50&gt;0,J50/$J$55,0)</f>
        <v>0</v>
      </c>
      <c r="L50" s="98">
        <f>SUM(L45:L49)</f>
        <v>0</v>
      </c>
      <c r="M50" s="59"/>
      <c r="N50" s="59"/>
      <c r="O50" s="59"/>
      <c r="P50" s="59"/>
    </row>
    <row r="51" spans="1:16" x14ac:dyDescent="0.2">
      <c r="A51" s="59"/>
      <c r="B51" s="99">
        <v>7</v>
      </c>
      <c r="C51" s="100" t="s">
        <v>134</v>
      </c>
      <c r="D51" s="101"/>
      <c r="E51" s="101"/>
      <c r="F51" s="101"/>
      <c r="G51" s="101"/>
      <c r="H51" s="101"/>
      <c r="I51" s="102"/>
      <c r="J51" s="85"/>
      <c r="K51" s="83"/>
      <c r="L51" s="98">
        <f>'Exhibit B-4'!D39</f>
        <v>0</v>
      </c>
      <c r="M51" s="59"/>
      <c r="N51" s="59"/>
      <c r="O51" s="59"/>
      <c r="P51" s="59"/>
    </row>
    <row r="52" spans="1:16" x14ac:dyDescent="0.2">
      <c r="A52" s="59"/>
      <c r="B52" s="99">
        <v>8</v>
      </c>
      <c r="C52" s="100" t="s">
        <v>41</v>
      </c>
      <c r="D52" s="101"/>
      <c r="E52" s="101"/>
      <c r="F52" s="101"/>
      <c r="G52" s="101"/>
      <c r="H52" s="101"/>
      <c r="I52" s="102"/>
      <c r="J52" s="85"/>
      <c r="K52" s="66"/>
      <c r="L52" s="98">
        <f>'Exhibit B-4'!D42</f>
        <v>0</v>
      </c>
      <c r="M52" s="59"/>
      <c r="N52" s="59"/>
      <c r="O52" s="59"/>
      <c r="P52" s="59"/>
    </row>
    <row r="53" spans="1:16" x14ac:dyDescent="0.2">
      <c r="A53" s="59"/>
      <c r="B53" s="67">
        <v>9</v>
      </c>
      <c r="C53" s="104" t="s">
        <v>135</v>
      </c>
      <c r="D53" s="101"/>
      <c r="E53" s="101"/>
      <c r="F53" s="101"/>
      <c r="G53" s="101"/>
      <c r="H53" s="101"/>
      <c r="I53" s="102"/>
      <c r="J53" s="76">
        <f>ROUND(SUM(J51:J52),0)</f>
        <v>0</v>
      </c>
      <c r="K53" s="105">
        <f>IF(J53&gt;0,J53/$J$55,0)</f>
        <v>0</v>
      </c>
      <c r="L53" s="98">
        <f>SUM(L51:L52)</f>
        <v>0</v>
      </c>
      <c r="M53" s="59"/>
      <c r="N53" s="59"/>
      <c r="O53" s="59"/>
      <c r="P53" s="59"/>
    </row>
    <row r="54" spans="1:16" ht="13.5" thickBot="1" x14ac:dyDescent="0.25">
      <c r="A54" s="59"/>
      <c r="B54" s="67"/>
      <c r="C54" s="74"/>
      <c r="D54" s="59"/>
      <c r="E54" s="59"/>
      <c r="F54" s="59"/>
      <c r="G54" s="59"/>
      <c r="H54" s="59"/>
      <c r="I54" s="59"/>
      <c r="J54" s="59"/>
      <c r="K54" s="106"/>
      <c r="L54" s="98"/>
      <c r="M54" s="59"/>
      <c r="N54" s="59"/>
      <c r="O54" s="59"/>
      <c r="P54" s="59"/>
    </row>
    <row r="55" spans="1:16" ht="13.5" thickBot="1" x14ac:dyDescent="0.25">
      <c r="A55" s="59"/>
      <c r="B55" s="89" t="s">
        <v>136</v>
      </c>
      <c r="C55" s="82"/>
      <c r="D55" s="82"/>
      <c r="E55" s="82"/>
      <c r="F55" s="82"/>
      <c r="G55" s="82"/>
      <c r="H55" s="82"/>
      <c r="I55" s="82"/>
      <c r="J55" s="107">
        <f>ROUND(J50+J53,0)</f>
        <v>0</v>
      </c>
      <c r="K55" s="108">
        <f>IF(J55&gt;0,J55/$J$55,0)</f>
        <v>0</v>
      </c>
      <c r="L55" s="98">
        <f>L50+L53</f>
        <v>0</v>
      </c>
      <c r="M55" s="59"/>
      <c r="N55" s="59"/>
      <c r="O55" s="59"/>
      <c r="P55" s="59"/>
    </row>
    <row r="56" spans="1:16" ht="13.5" thickBot="1" x14ac:dyDescent="0.25">
      <c r="A56" s="59"/>
      <c r="B56" s="67"/>
      <c r="C56" s="59"/>
      <c r="D56" s="59"/>
      <c r="E56" s="59"/>
      <c r="F56" s="59"/>
      <c r="G56" s="59"/>
      <c r="H56" s="59"/>
      <c r="I56" s="59"/>
      <c r="J56" s="59"/>
      <c r="K56" s="92"/>
      <c r="L56" s="59"/>
      <c r="M56" s="59"/>
      <c r="N56" s="59"/>
      <c r="O56" s="59"/>
      <c r="P56" s="59"/>
    </row>
    <row r="57" spans="1:16" ht="13.5" thickBot="1" x14ac:dyDescent="0.25">
      <c r="A57" s="59"/>
      <c r="B57" s="344" t="s">
        <v>137</v>
      </c>
      <c r="C57" s="345"/>
      <c r="D57" s="345"/>
      <c r="E57" s="345"/>
      <c r="F57" s="345"/>
      <c r="G57" s="345"/>
      <c r="H57" s="345"/>
      <c r="I57" s="345"/>
      <c r="J57" s="346"/>
      <c r="K57" s="92"/>
      <c r="L57" s="59"/>
      <c r="M57" s="59"/>
      <c r="N57" s="59"/>
      <c r="O57" s="59"/>
      <c r="P57" s="59"/>
    </row>
    <row r="58" spans="1:16" x14ac:dyDescent="0.2">
      <c r="A58" s="59"/>
      <c r="B58" s="67"/>
      <c r="C58" s="109" t="s">
        <v>138</v>
      </c>
      <c r="D58" s="59"/>
      <c r="E58" s="59"/>
      <c r="F58" s="59"/>
      <c r="G58" s="59"/>
      <c r="H58" s="59"/>
      <c r="I58" s="59"/>
      <c r="J58" s="110">
        <f>ROUND(J42-J55,0)</f>
        <v>0</v>
      </c>
      <c r="K58" s="92"/>
      <c r="L58" s="59"/>
      <c r="M58" s="59"/>
      <c r="N58" s="59"/>
      <c r="O58" s="59"/>
      <c r="P58" s="59"/>
    </row>
    <row r="59" spans="1:16" ht="13.5" thickBot="1" x14ac:dyDescent="0.25">
      <c r="A59" s="59"/>
      <c r="B59" s="111"/>
      <c r="C59" s="112"/>
      <c r="D59" s="112"/>
      <c r="E59" s="112"/>
      <c r="F59" s="112"/>
      <c r="G59" s="112"/>
      <c r="H59" s="112"/>
      <c r="I59" s="112"/>
      <c r="J59" s="112"/>
      <c r="K59" s="113"/>
      <c r="L59" s="59"/>
      <c r="M59" s="59"/>
      <c r="N59" s="59"/>
      <c r="O59" s="59"/>
      <c r="P59" s="59"/>
    </row>
    <row r="60" spans="1:16" x14ac:dyDescent="0.2">
      <c r="A60" s="59"/>
      <c r="B60" s="59"/>
      <c r="C60" s="59"/>
      <c r="D60" s="59"/>
      <c r="E60" s="59"/>
      <c r="F60" s="59"/>
      <c r="G60" s="59"/>
      <c r="H60" s="59"/>
      <c r="I60" s="59"/>
      <c r="J60" s="59"/>
      <c r="K60" s="59"/>
      <c r="L60" s="59"/>
      <c r="M60" s="59"/>
      <c r="N60" s="59"/>
      <c r="O60" s="59"/>
      <c r="P60" s="59"/>
    </row>
    <row r="61" spans="1:16" x14ac:dyDescent="0.2">
      <c r="A61" s="59"/>
      <c r="B61" s="59"/>
      <c r="C61" s="59"/>
      <c r="D61" s="59"/>
      <c r="E61" s="59"/>
      <c r="F61" s="59"/>
      <c r="G61" s="59"/>
      <c r="H61" s="59"/>
      <c r="I61" s="59"/>
      <c r="J61" s="59"/>
      <c r="K61" s="59"/>
      <c r="L61" s="59"/>
      <c r="M61" s="59"/>
      <c r="N61" s="59"/>
      <c r="O61" s="59"/>
      <c r="P61" s="59"/>
    </row>
    <row r="62" spans="1:16" x14ac:dyDescent="0.2">
      <c r="A62" s="59"/>
      <c r="B62" s="59"/>
      <c r="C62" s="59"/>
      <c r="D62" s="59"/>
      <c r="E62" s="59"/>
      <c r="F62" s="59"/>
      <c r="G62" s="59"/>
      <c r="H62" s="59"/>
      <c r="I62" s="59"/>
      <c r="J62" s="59"/>
      <c r="K62" s="59"/>
      <c r="L62" s="59"/>
      <c r="M62" s="59"/>
      <c r="N62" s="59"/>
      <c r="O62" s="59"/>
      <c r="P62" s="59"/>
    </row>
    <row r="63" spans="1:16" x14ac:dyDescent="0.2">
      <c r="A63" s="59"/>
      <c r="B63" s="59"/>
      <c r="C63" s="59"/>
      <c r="D63" s="59"/>
      <c r="E63" s="59"/>
      <c r="F63" s="59"/>
      <c r="G63" s="59"/>
      <c r="H63" s="59"/>
      <c r="I63" s="59"/>
      <c r="J63" s="59"/>
      <c r="K63" s="59"/>
      <c r="L63" s="59"/>
      <c r="M63" s="59"/>
      <c r="N63" s="59"/>
      <c r="O63" s="59"/>
      <c r="P63" s="59"/>
    </row>
    <row r="64" spans="1:16" x14ac:dyDescent="0.2">
      <c r="A64" s="59"/>
      <c r="B64" s="59"/>
      <c r="C64" s="59"/>
      <c r="D64" s="59"/>
      <c r="E64" s="59"/>
      <c r="F64" s="59"/>
      <c r="G64" s="59"/>
      <c r="H64" s="59"/>
      <c r="I64" s="59"/>
      <c r="J64" s="59"/>
      <c r="K64" s="59"/>
      <c r="L64" s="59"/>
      <c r="M64" s="59"/>
      <c r="N64" s="59"/>
      <c r="O64" s="59"/>
      <c r="P64" s="59"/>
    </row>
    <row r="65" spans="1:16" x14ac:dyDescent="0.2">
      <c r="A65" s="59"/>
      <c r="B65" s="59"/>
      <c r="C65" s="59"/>
      <c r="D65" s="59"/>
      <c r="E65" s="59"/>
      <c r="F65" s="59"/>
      <c r="G65" s="59"/>
      <c r="H65" s="59"/>
      <c r="I65" s="59"/>
      <c r="J65" s="59"/>
      <c r="K65" s="59"/>
      <c r="L65" s="59"/>
      <c r="M65" s="59"/>
      <c r="N65" s="59"/>
      <c r="O65" s="59"/>
      <c r="P65" s="59"/>
    </row>
    <row r="66" spans="1:16" x14ac:dyDescent="0.2">
      <c r="A66" s="59"/>
      <c r="B66" s="59"/>
      <c r="C66" s="59"/>
      <c r="D66" s="59"/>
      <c r="E66" s="59"/>
      <c r="F66" s="59"/>
      <c r="G66" s="59"/>
      <c r="H66" s="59"/>
      <c r="I66" s="59"/>
      <c r="J66" s="59"/>
      <c r="K66" s="59"/>
      <c r="L66" s="59"/>
      <c r="M66" s="59"/>
      <c r="N66" s="59"/>
      <c r="O66" s="59"/>
      <c r="P66" s="59"/>
    </row>
    <row r="67" spans="1:16" x14ac:dyDescent="0.2">
      <c r="A67" s="59"/>
      <c r="B67" s="59"/>
      <c r="C67" s="59"/>
      <c r="D67" s="59"/>
      <c r="E67" s="59"/>
      <c r="F67" s="59"/>
      <c r="G67" s="59"/>
      <c r="H67" s="59"/>
      <c r="I67" s="59"/>
      <c r="J67" s="59"/>
      <c r="K67" s="59"/>
      <c r="L67" s="59"/>
      <c r="M67" s="59"/>
      <c r="N67" s="59"/>
      <c r="O67" s="59"/>
      <c r="P67" s="59"/>
    </row>
  </sheetData>
  <sheetProtection formatCells="0" formatColumns="0" formatRows="0" insertColumns="0" insertRows="0" deleteColumns="0" deleteRows="0" selectLockedCells="1"/>
  <mergeCells count="6">
    <mergeCell ref="B2:K2"/>
    <mergeCell ref="B4:J4"/>
    <mergeCell ref="L43:L44"/>
    <mergeCell ref="B44:J44"/>
    <mergeCell ref="B57:J57"/>
    <mergeCell ref="B3:K3"/>
  </mergeCells>
  <phoneticPr fontId="0" type="noConversion"/>
  <printOptions horizontalCentered="1"/>
  <pageMargins left="0.75" right="0.75" top="0.57999999999999996" bottom="0.6"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5"/>
  <sheetViews>
    <sheetView zoomScaleNormal="100" workbookViewId="0">
      <selection activeCell="A8" sqref="A8"/>
    </sheetView>
  </sheetViews>
  <sheetFormatPr defaultColWidth="9.140625" defaultRowHeight="12.75" x14ac:dyDescent="0.2"/>
  <cols>
    <col min="1" max="1" width="14" style="167" customWidth="1"/>
    <col min="2" max="2" width="3.85546875" style="167" customWidth="1"/>
    <col min="3" max="3" width="41.5703125" style="167" customWidth="1"/>
    <col min="4" max="6" width="10.140625" style="167" bestFit="1" customWidth="1"/>
    <col min="7" max="8" width="10.140625" style="167" customWidth="1"/>
    <col min="9" max="9" width="10.140625" style="167" bestFit="1" customWidth="1"/>
    <col min="10" max="10" width="9.5703125" style="188" customWidth="1"/>
    <col min="11" max="16384" width="9.140625" style="167"/>
  </cols>
  <sheetData>
    <row r="1" spans="1:12" ht="15" customHeight="1" thickBot="1" x14ac:dyDescent="0.25">
      <c r="A1" s="168"/>
      <c r="B1" s="169"/>
      <c r="C1" s="168"/>
      <c r="D1" s="168"/>
      <c r="E1" s="168"/>
      <c r="F1" s="168"/>
      <c r="G1" s="168"/>
      <c r="H1" s="168"/>
      <c r="I1" s="168"/>
      <c r="J1" s="168"/>
      <c r="K1" s="170"/>
      <c r="L1" s="168"/>
    </row>
    <row r="2" spans="1:12" ht="18.600000000000001" customHeight="1" thickBot="1" x14ac:dyDescent="0.3">
      <c r="A2" s="171"/>
      <c r="B2" s="348" t="s">
        <v>198</v>
      </c>
      <c r="C2" s="349"/>
      <c r="D2" s="349"/>
      <c r="E2" s="349"/>
      <c r="F2" s="349"/>
      <c r="G2" s="349"/>
      <c r="H2" s="349"/>
      <c r="I2" s="349"/>
      <c r="J2" s="349"/>
      <c r="K2" s="350"/>
      <c r="L2" s="114"/>
    </row>
    <row r="3" spans="1:12" ht="18.600000000000001" customHeight="1" x14ac:dyDescent="0.25">
      <c r="A3" s="171"/>
      <c r="B3" s="351" t="s">
        <v>197</v>
      </c>
      <c r="C3" s="351"/>
      <c r="D3" s="351"/>
      <c r="E3" s="351"/>
      <c r="F3" s="351"/>
      <c r="G3" s="351"/>
      <c r="H3" s="351"/>
      <c r="I3" s="351"/>
      <c r="J3" s="351"/>
      <c r="K3" s="351"/>
      <c r="L3" s="114"/>
    </row>
    <row r="4" spans="1:12" x14ac:dyDescent="0.2">
      <c r="A4" s="168"/>
      <c r="B4" s="172"/>
      <c r="C4" s="173"/>
      <c r="D4" s="173"/>
      <c r="E4" s="173"/>
      <c r="F4" s="173"/>
      <c r="G4" s="173"/>
      <c r="H4" s="173"/>
      <c r="I4" s="173"/>
      <c r="J4" s="173"/>
      <c r="K4" s="174"/>
      <c r="L4" s="168"/>
    </row>
    <row r="5" spans="1:12" x14ac:dyDescent="0.2">
      <c r="A5" s="168"/>
      <c r="B5" s="175"/>
      <c r="C5" s="176"/>
      <c r="D5" s="177" t="s">
        <v>4</v>
      </c>
      <c r="E5" s="177" t="s">
        <v>5</v>
      </c>
      <c r="F5" s="177" t="s">
        <v>6</v>
      </c>
      <c r="G5" s="177" t="s">
        <v>7</v>
      </c>
      <c r="H5" s="177" t="s">
        <v>8</v>
      </c>
      <c r="I5" s="177" t="s">
        <v>75</v>
      </c>
      <c r="J5" s="177" t="s">
        <v>76</v>
      </c>
      <c r="K5" s="178" t="s">
        <v>77</v>
      </c>
      <c r="L5" s="168"/>
    </row>
    <row r="6" spans="1:12" x14ac:dyDescent="0.2">
      <c r="A6" s="168"/>
      <c r="B6" s="179" t="s">
        <v>1</v>
      </c>
      <c r="C6" s="180" t="s">
        <v>10</v>
      </c>
      <c r="D6" s="181"/>
      <c r="E6" s="181"/>
      <c r="F6" s="181"/>
      <c r="G6" s="181"/>
      <c r="H6" s="181"/>
      <c r="I6" s="181"/>
      <c r="J6" s="181"/>
      <c r="K6" s="182"/>
      <c r="L6" s="168"/>
    </row>
    <row r="7" spans="1:12" ht="15.75" x14ac:dyDescent="0.25">
      <c r="A7" s="268" t="s">
        <v>139</v>
      </c>
      <c r="B7" s="183">
        <v>1</v>
      </c>
      <c r="C7" s="244" t="s">
        <v>140</v>
      </c>
      <c r="D7" s="260"/>
      <c r="E7" s="261">
        <f>ROUND((D7*$K7)+D7,0)</f>
        <v>0</v>
      </c>
      <c r="F7" s="261">
        <f t="shared" ref="F7:J7" si="0">ROUND((E7*$K7)+E7,0)</f>
        <v>0</v>
      </c>
      <c r="G7" s="261">
        <f t="shared" si="0"/>
        <v>0</v>
      </c>
      <c r="H7" s="261">
        <f t="shared" si="0"/>
        <v>0</v>
      </c>
      <c r="I7" s="261">
        <f t="shared" si="0"/>
        <v>0</v>
      </c>
      <c r="J7" s="261">
        <f t="shared" si="0"/>
        <v>0</v>
      </c>
      <c r="K7" s="245">
        <v>0</v>
      </c>
      <c r="L7" s="168"/>
    </row>
    <row r="8" spans="1:12" ht="15.75" x14ac:dyDescent="0.25">
      <c r="A8" s="268" t="s">
        <v>141</v>
      </c>
      <c r="B8" s="183">
        <f>B7+1</f>
        <v>2</v>
      </c>
      <c r="C8" s="244" t="s">
        <v>142</v>
      </c>
      <c r="D8" s="260"/>
      <c r="E8" s="261">
        <f>ROUND((D8*$K8)+D8,0)</f>
        <v>0</v>
      </c>
      <c r="F8" s="261">
        <f t="shared" ref="F8:J8" si="1">ROUND((E8*$K8)+E8,0)</f>
        <v>0</v>
      </c>
      <c r="G8" s="261">
        <f t="shared" si="1"/>
        <v>0</v>
      </c>
      <c r="H8" s="261">
        <f t="shared" si="1"/>
        <v>0</v>
      </c>
      <c r="I8" s="261">
        <f t="shared" si="1"/>
        <v>0</v>
      </c>
      <c r="J8" s="261">
        <f t="shared" si="1"/>
        <v>0</v>
      </c>
      <c r="K8" s="245">
        <v>0</v>
      </c>
      <c r="L8" s="168"/>
    </row>
    <row r="9" spans="1:12" ht="15" x14ac:dyDescent="0.2">
      <c r="A9" s="267"/>
      <c r="B9" s="183">
        <f t="shared" ref="B9:B27" si="2">B8+1</f>
        <v>3</v>
      </c>
      <c r="C9" s="244" t="s">
        <v>143</v>
      </c>
      <c r="D9" s="260"/>
      <c r="E9" s="261">
        <f t="shared" ref="E9:J27" si="3">ROUND((D9*$K9)+D9,0)</f>
        <v>0</v>
      </c>
      <c r="F9" s="261">
        <f t="shared" si="3"/>
        <v>0</v>
      </c>
      <c r="G9" s="261">
        <f t="shared" si="3"/>
        <v>0</v>
      </c>
      <c r="H9" s="261">
        <f t="shared" si="3"/>
        <v>0</v>
      </c>
      <c r="I9" s="261">
        <f t="shared" si="3"/>
        <v>0</v>
      </c>
      <c r="J9" s="261">
        <f t="shared" si="3"/>
        <v>0</v>
      </c>
      <c r="K9" s="245">
        <v>0</v>
      </c>
      <c r="L9" s="168"/>
    </row>
    <row r="10" spans="1:12" ht="15" x14ac:dyDescent="0.2">
      <c r="A10" s="267"/>
      <c r="B10" s="183">
        <f t="shared" si="2"/>
        <v>4</v>
      </c>
      <c r="C10" s="244" t="s">
        <v>144</v>
      </c>
      <c r="D10" s="260"/>
      <c r="E10" s="261">
        <f t="shared" si="3"/>
        <v>0</v>
      </c>
      <c r="F10" s="261">
        <f t="shared" ref="F10:J22" si="4">ROUND((E10*$L10)+E10,0)</f>
        <v>0</v>
      </c>
      <c r="G10" s="261">
        <f t="shared" si="4"/>
        <v>0</v>
      </c>
      <c r="H10" s="261">
        <f t="shared" si="4"/>
        <v>0</v>
      </c>
      <c r="I10" s="261">
        <f t="shared" si="4"/>
        <v>0</v>
      </c>
      <c r="J10" s="261">
        <f t="shared" si="4"/>
        <v>0</v>
      </c>
      <c r="K10" s="245">
        <v>0</v>
      </c>
      <c r="L10" s="168"/>
    </row>
    <row r="11" spans="1:12" ht="15" x14ac:dyDescent="0.2">
      <c r="A11" s="267"/>
      <c r="B11" s="183">
        <f t="shared" si="2"/>
        <v>5</v>
      </c>
      <c r="C11" s="244" t="s">
        <v>145</v>
      </c>
      <c r="D11" s="260"/>
      <c r="E11" s="261">
        <f t="shared" si="3"/>
        <v>0</v>
      </c>
      <c r="F11" s="261">
        <f t="shared" si="4"/>
        <v>0</v>
      </c>
      <c r="G11" s="261">
        <f t="shared" si="4"/>
        <v>0</v>
      </c>
      <c r="H11" s="261">
        <f t="shared" si="4"/>
        <v>0</v>
      </c>
      <c r="I11" s="261">
        <f t="shared" si="4"/>
        <v>0</v>
      </c>
      <c r="J11" s="261">
        <f t="shared" si="4"/>
        <v>0</v>
      </c>
      <c r="K11" s="245">
        <v>0</v>
      </c>
      <c r="L11" s="168"/>
    </row>
    <row r="12" spans="1:12" ht="15.75" x14ac:dyDescent="0.25">
      <c r="A12" s="268" t="s">
        <v>146</v>
      </c>
      <c r="B12" s="183">
        <f t="shared" si="2"/>
        <v>6</v>
      </c>
      <c r="C12" s="244" t="s">
        <v>147</v>
      </c>
      <c r="D12" s="260"/>
      <c r="E12" s="261">
        <f t="shared" si="3"/>
        <v>0</v>
      </c>
      <c r="F12" s="261">
        <f t="shared" si="4"/>
        <v>0</v>
      </c>
      <c r="G12" s="261">
        <f t="shared" si="4"/>
        <v>0</v>
      </c>
      <c r="H12" s="261">
        <f t="shared" si="4"/>
        <v>0</v>
      </c>
      <c r="I12" s="261">
        <f t="shared" si="4"/>
        <v>0</v>
      </c>
      <c r="J12" s="261">
        <f t="shared" si="4"/>
        <v>0</v>
      </c>
      <c r="K12" s="245">
        <v>0</v>
      </c>
      <c r="L12" s="168"/>
    </row>
    <row r="13" spans="1:12" ht="27.75" x14ac:dyDescent="0.2">
      <c r="A13" s="267"/>
      <c r="B13" s="183">
        <f t="shared" si="2"/>
        <v>7</v>
      </c>
      <c r="C13" s="246" t="s">
        <v>196</v>
      </c>
      <c r="D13" s="260"/>
      <c r="E13" s="261">
        <f t="shared" si="3"/>
        <v>0</v>
      </c>
      <c r="F13" s="261">
        <f t="shared" si="4"/>
        <v>0</v>
      </c>
      <c r="G13" s="261">
        <f t="shared" si="4"/>
        <v>0</v>
      </c>
      <c r="H13" s="261">
        <f t="shared" si="4"/>
        <v>0</v>
      </c>
      <c r="I13" s="261">
        <f t="shared" si="4"/>
        <v>0</v>
      </c>
      <c r="J13" s="261">
        <f t="shared" si="4"/>
        <v>0</v>
      </c>
      <c r="K13" s="245">
        <v>0</v>
      </c>
      <c r="L13" s="168"/>
    </row>
    <row r="14" spans="1:12" ht="15" x14ac:dyDescent="0.2">
      <c r="A14" s="267"/>
      <c r="B14" s="183">
        <f t="shared" si="2"/>
        <v>8</v>
      </c>
      <c r="C14" s="246" t="s">
        <v>148</v>
      </c>
      <c r="D14" s="260"/>
      <c r="E14" s="261">
        <f t="shared" si="3"/>
        <v>0</v>
      </c>
      <c r="F14" s="261">
        <f t="shared" si="4"/>
        <v>0</v>
      </c>
      <c r="G14" s="261">
        <f t="shared" si="4"/>
        <v>0</v>
      </c>
      <c r="H14" s="261">
        <f t="shared" si="4"/>
        <v>0</v>
      </c>
      <c r="I14" s="261">
        <f t="shared" si="4"/>
        <v>0</v>
      </c>
      <c r="J14" s="261">
        <f t="shared" si="4"/>
        <v>0</v>
      </c>
      <c r="K14" s="245">
        <v>0</v>
      </c>
      <c r="L14" s="168"/>
    </row>
    <row r="15" spans="1:12" ht="15" x14ac:dyDescent="0.2">
      <c r="A15" s="267"/>
      <c r="B15" s="183">
        <f t="shared" si="2"/>
        <v>9</v>
      </c>
      <c r="C15" s="244" t="s">
        <v>149</v>
      </c>
      <c r="D15" s="260"/>
      <c r="E15" s="261">
        <f t="shared" si="3"/>
        <v>0</v>
      </c>
      <c r="F15" s="261">
        <f t="shared" si="4"/>
        <v>0</v>
      </c>
      <c r="G15" s="261">
        <f t="shared" si="4"/>
        <v>0</v>
      </c>
      <c r="H15" s="261">
        <f t="shared" si="4"/>
        <v>0</v>
      </c>
      <c r="I15" s="261">
        <f t="shared" si="4"/>
        <v>0</v>
      </c>
      <c r="J15" s="261">
        <f t="shared" si="4"/>
        <v>0</v>
      </c>
      <c r="K15" s="245">
        <v>0</v>
      </c>
      <c r="L15" s="168"/>
    </row>
    <row r="16" spans="1:12" ht="15" x14ac:dyDescent="0.2">
      <c r="A16" s="267"/>
      <c r="B16" s="183">
        <f t="shared" si="2"/>
        <v>10</v>
      </c>
      <c r="C16" s="247" t="s">
        <v>150</v>
      </c>
      <c r="D16" s="260"/>
      <c r="E16" s="261">
        <f t="shared" si="3"/>
        <v>0</v>
      </c>
      <c r="F16" s="261">
        <f t="shared" si="4"/>
        <v>0</v>
      </c>
      <c r="G16" s="261">
        <f t="shared" si="4"/>
        <v>0</v>
      </c>
      <c r="H16" s="261">
        <f t="shared" si="4"/>
        <v>0</v>
      </c>
      <c r="I16" s="261">
        <f t="shared" si="4"/>
        <v>0</v>
      </c>
      <c r="J16" s="261">
        <f t="shared" si="4"/>
        <v>0</v>
      </c>
      <c r="K16" s="245">
        <v>0</v>
      </c>
      <c r="L16" s="168"/>
    </row>
    <row r="17" spans="1:12" ht="15.75" x14ac:dyDescent="0.25">
      <c r="A17" s="268" t="s">
        <v>180</v>
      </c>
      <c r="B17" s="183">
        <f t="shared" si="2"/>
        <v>11</v>
      </c>
      <c r="C17" s="244" t="s">
        <v>151</v>
      </c>
      <c r="D17" s="260"/>
      <c r="E17" s="261">
        <f t="shared" si="3"/>
        <v>0</v>
      </c>
      <c r="F17" s="261">
        <f t="shared" si="4"/>
        <v>0</v>
      </c>
      <c r="G17" s="261">
        <f t="shared" si="4"/>
        <v>0</v>
      </c>
      <c r="H17" s="261">
        <f t="shared" si="4"/>
        <v>0</v>
      </c>
      <c r="I17" s="261">
        <f t="shared" si="4"/>
        <v>0</v>
      </c>
      <c r="J17" s="261">
        <f t="shared" si="4"/>
        <v>0</v>
      </c>
      <c r="K17" s="245">
        <v>0</v>
      </c>
      <c r="L17" s="168"/>
    </row>
    <row r="18" spans="1:12" ht="15.75" x14ac:dyDescent="0.25">
      <c r="A18" s="268" t="s">
        <v>152</v>
      </c>
      <c r="B18" s="183">
        <f t="shared" si="2"/>
        <v>12</v>
      </c>
      <c r="C18" s="244" t="s">
        <v>153</v>
      </c>
      <c r="D18" s="260"/>
      <c r="E18" s="261">
        <f t="shared" si="3"/>
        <v>0</v>
      </c>
      <c r="F18" s="261">
        <f t="shared" si="4"/>
        <v>0</v>
      </c>
      <c r="G18" s="261">
        <f t="shared" si="4"/>
        <v>0</v>
      </c>
      <c r="H18" s="261">
        <f t="shared" si="4"/>
        <v>0</v>
      </c>
      <c r="I18" s="261">
        <f t="shared" si="4"/>
        <v>0</v>
      </c>
      <c r="J18" s="261">
        <f t="shared" si="4"/>
        <v>0</v>
      </c>
      <c r="K18" s="245">
        <v>0</v>
      </c>
      <c r="L18" s="168"/>
    </row>
    <row r="19" spans="1:12" ht="15.75" x14ac:dyDescent="0.25">
      <c r="A19" s="268"/>
      <c r="B19" s="183">
        <f t="shared" si="2"/>
        <v>13</v>
      </c>
      <c r="C19" s="248" t="s">
        <v>154</v>
      </c>
      <c r="D19" s="260"/>
      <c r="E19" s="261">
        <f t="shared" si="3"/>
        <v>0</v>
      </c>
      <c r="F19" s="261">
        <f t="shared" si="4"/>
        <v>0</v>
      </c>
      <c r="G19" s="261">
        <f t="shared" si="4"/>
        <v>0</v>
      </c>
      <c r="H19" s="261">
        <f t="shared" si="4"/>
        <v>0</v>
      </c>
      <c r="I19" s="261">
        <f t="shared" si="4"/>
        <v>0</v>
      </c>
      <c r="J19" s="261">
        <f t="shared" si="4"/>
        <v>0</v>
      </c>
      <c r="K19" s="245">
        <v>0</v>
      </c>
      <c r="L19" s="168"/>
    </row>
    <row r="20" spans="1:12" ht="12.75" customHeight="1" x14ac:dyDescent="0.2">
      <c r="A20" s="267"/>
      <c r="B20" s="183">
        <f t="shared" si="2"/>
        <v>14</v>
      </c>
      <c r="C20" s="244" t="s">
        <v>155</v>
      </c>
      <c r="D20" s="260"/>
      <c r="E20" s="261">
        <f t="shared" si="3"/>
        <v>0</v>
      </c>
      <c r="F20" s="261">
        <f t="shared" si="4"/>
        <v>0</v>
      </c>
      <c r="G20" s="261">
        <f t="shared" si="4"/>
        <v>0</v>
      </c>
      <c r="H20" s="261">
        <f t="shared" si="4"/>
        <v>0</v>
      </c>
      <c r="I20" s="261">
        <f t="shared" si="4"/>
        <v>0</v>
      </c>
      <c r="J20" s="261">
        <f t="shared" ref="J20:J25" si="5">ROUND((I20*$L20)+I20,0)</f>
        <v>0</v>
      </c>
      <c r="K20" s="245">
        <v>0</v>
      </c>
      <c r="L20" s="168"/>
    </row>
    <row r="21" spans="1:12" ht="15" x14ac:dyDescent="0.2">
      <c r="A21" s="267"/>
      <c r="B21" s="183">
        <f t="shared" si="2"/>
        <v>15</v>
      </c>
      <c r="C21" s="244" t="s">
        <v>156</v>
      </c>
      <c r="D21" s="260"/>
      <c r="E21" s="261">
        <f t="shared" si="3"/>
        <v>0</v>
      </c>
      <c r="F21" s="261">
        <f t="shared" si="4"/>
        <v>0</v>
      </c>
      <c r="G21" s="261">
        <f>ROUND((F21*$L21)+F21,0)</f>
        <v>0</v>
      </c>
      <c r="H21" s="261">
        <f t="shared" si="4"/>
        <v>0</v>
      </c>
      <c r="I21" s="261">
        <f t="shared" si="4"/>
        <v>0</v>
      </c>
      <c r="J21" s="261">
        <f t="shared" si="5"/>
        <v>0</v>
      </c>
      <c r="K21" s="245">
        <v>0</v>
      </c>
      <c r="L21" s="168"/>
    </row>
    <row r="22" spans="1:12" ht="15" x14ac:dyDescent="0.2">
      <c r="A22" s="267"/>
      <c r="B22" s="183">
        <f t="shared" si="2"/>
        <v>16</v>
      </c>
      <c r="C22" s="248" t="s">
        <v>157</v>
      </c>
      <c r="D22" s="260"/>
      <c r="E22" s="261">
        <f t="shared" si="3"/>
        <v>0</v>
      </c>
      <c r="F22" s="261">
        <f t="shared" si="4"/>
        <v>0</v>
      </c>
      <c r="G22" s="261">
        <f>ROUND((F22*$L22)+F22,0)</f>
        <v>0</v>
      </c>
      <c r="H22" s="261">
        <f t="shared" si="4"/>
        <v>0</v>
      </c>
      <c r="I22" s="261">
        <f>ROUND((H22*$L22)+H22,0)</f>
        <v>0</v>
      </c>
      <c r="J22" s="261">
        <f t="shared" si="5"/>
        <v>0</v>
      </c>
      <c r="K22" s="245">
        <v>0</v>
      </c>
      <c r="L22" s="168"/>
    </row>
    <row r="23" spans="1:12" ht="15" x14ac:dyDescent="0.2">
      <c r="A23" s="267"/>
      <c r="B23" s="183">
        <f t="shared" si="2"/>
        <v>17</v>
      </c>
      <c r="C23" s="248" t="s">
        <v>158</v>
      </c>
      <c r="D23" s="260"/>
      <c r="E23" s="261">
        <f t="shared" si="3"/>
        <v>0</v>
      </c>
      <c r="F23" s="261">
        <f>ROUND((E23*$L23)+E23,0)</f>
        <v>0</v>
      </c>
      <c r="G23" s="261">
        <f>ROUND((F23*$L23)+F23,0)</f>
        <v>0</v>
      </c>
      <c r="H23" s="261">
        <f>ROUND((G23*$L23)+G23,0)</f>
        <v>0</v>
      </c>
      <c r="I23" s="261">
        <f>ROUND((H23*$L23)+H23,0)</f>
        <v>0</v>
      </c>
      <c r="J23" s="261">
        <f t="shared" si="5"/>
        <v>0</v>
      </c>
      <c r="K23" s="245">
        <v>0</v>
      </c>
      <c r="L23" s="168"/>
    </row>
    <row r="24" spans="1:12" ht="15.75" x14ac:dyDescent="0.25">
      <c r="A24" s="268" t="s">
        <v>159</v>
      </c>
      <c r="B24" s="183">
        <f t="shared" si="2"/>
        <v>18</v>
      </c>
      <c r="C24" s="244" t="s">
        <v>160</v>
      </c>
      <c r="D24" s="260"/>
      <c r="E24" s="261">
        <f t="shared" si="3"/>
        <v>0</v>
      </c>
      <c r="F24" s="261">
        <f>ROUND((E24*$L24)+E24,0)</f>
        <v>0</v>
      </c>
      <c r="G24" s="261">
        <f>ROUND((F24*$L24)+F24,0)</f>
        <v>0</v>
      </c>
      <c r="H24" s="261">
        <f>ROUND((G24*$L24)+G24,0)</f>
        <v>0</v>
      </c>
      <c r="I24" s="261">
        <f>ROUND((H24*$L24)+H24,0)</f>
        <v>0</v>
      </c>
      <c r="J24" s="261">
        <f t="shared" si="5"/>
        <v>0</v>
      </c>
      <c r="K24" s="245">
        <v>0</v>
      </c>
      <c r="L24" s="168"/>
    </row>
    <row r="25" spans="1:12" ht="15" x14ac:dyDescent="0.2">
      <c r="A25" s="267" t="s">
        <v>161</v>
      </c>
      <c r="B25" s="183">
        <f t="shared" si="2"/>
        <v>19</v>
      </c>
      <c r="C25" s="244" t="s">
        <v>162</v>
      </c>
      <c r="D25" s="260"/>
      <c r="E25" s="261">
        <f t="shared" si="3"/>
        <v>0</v>
      </c>
      <c r="F25" s="261">
        <f>ROUND((E25*$L25)+E25,0)</f>
        <v>0</v>
      </c>
      <c r="G25" s="261">
        <f>ROUND((F25*$L25)+F25,0)</f>
        <v>0</v>
      </c>
      <c r="H25" s="261">
        <f>ROUND((G25*$L25)+G25,0)</f>
        <v>0</v>
      </c>
      <c r="I25" s="261">
        <f>ROUND((H25*$L25)+H25,0)</f>
        <v>0</v>
      </c>
      <c r="J25" s="261">
        <f t="shared" si="5"/>
        <v>0</v>
      </c>
      <c r="K25" s="245">
        <v>0</v>
      </c>
      <c r="L25" s="168"/>
    </row>
    <row r="26" spans="1:12" ht="15" x14ac:dyDescent="0.2">
      <c r="A26" s="267"/>
      <c r="B26" s="183">
        <f t="shared" si="2"/>
        <v>20</v>
      </c>
      <c r="C26" s="212" t="s">
        <v>163</v>
      </c>
      <c r="D26" s="260"/>
      <c r="E26" s="261">
        <f t="shared" si="3"/>
        <v>0</v>
      </c>
      <c r="F26" s="261">
        <f t="shared" ref="F26:J27" si="6">ROUND((E26*$L26)+E26,0)</f>
        <v>0</v>
      </c>
      <c r="G26" s="261">
        <f t="shared" si="6"/>
        <v>0</v>
      </c>
      <c r="H26" s="261">
        <f t="shared" si="6"/>
        <v>0</v>
      </c>
      <c r="I26" s="261">
        <f t="shared" si="6"/>
        <v>0</v>
      </c>
      <c r="J26" s="261">
        <f t="shared" si="6"/>
        <v>0</v>
      </c>
      <c r="K26" s="245">
        <v>0</v>
      </c>
      <c r="L26" s="168"/>
    </row>
    <row r="27" spans="1:12" ht="15" x14ac:dyDescent="0.2">
      <c r="A27" s="267"/>
      <c r="B27" s="183">
        <f t="shared" si="2"/>
        <v>21</v>
      </c>
      <c r="C27" s="244" t="s">
        <v>164</v>
      </c>
      <c r="D27" s="260"/>
      <c r="E27" s="261">
        <f t="shared" si="3"/>
        <v>0</v>
      </c>
      <c r="F27" s="261">
        <f t="shared" si="6"/>
        <v>0</v>
      </c>
      <c r="G27" s="261">
        <f t="shared" si="6"/>
        <v>0</v>
      </c>
      <c r="H27" s="261">
        <f t="shared" si="6"/>
        <v>0</v>
      </c>
      <c r="I27" s="261">
        <f t="shared" si="6"/>
        <v>0</v>
      </c>
      <c r="J27" s="261">
        <f t="shared" si="6"/>
        <v>0</v>
      </c>
      <c r="K27" s="245">
        <v>0</v>
      </c>
      <c r="L27" s="168"/>
    </row>
    <row r="28" spans="1:12" ht="15" x14ac:dyDescent="0.2">
      <c r="A28" s="267"/>
      <c r="B28" s="183"/>
      <c r="C28" s="249" t="s">
        <v>195</v>
      </c>
      <c r="D28" s="262">
        <f t="shared" ref="D28:J28" si="7">SUM(D7:D27)</f>
        <v>0</v>
      </c>
      <c r="E28" s="262">
        <f t="shared" si="7"/>
        <v>0</v>
      </c>
      <c r="F28" s="262">
        <f t="shared" si="7"/>
        <v>0</v>
      </c>
      <c r="G28" s="262">
        <f t="shared" si="7"/>
        <v>0</v>
      </c>
      <c r="H28" s="262">
        <f t="shared" si="7"/>
        <v>0</v>
      </c>
      <c r="I28" s="262">
        <f t="shared" si="7"/>
        <v>0</v>
      </c>
      <c r="J28" s="262">
        <f t="shared" si="7"/>
        <v>0</v>
      </c>
      <c r="K28" s="250"/>
      <c r="L28" s="168"/>
    </row>
    <row r="29" spans="1:12" ht="15.75" x14ac:dyDescent="0.25">
      <c r="A29" s="268" t="s">
        <v>165</v>
      </c>
      <c r="B29" s="183">
        <v>22</v>
      </c>
      <c r="C29" s="244" t="s">
        <v>166</v>
      </c>
      <c r="D29" s="260"/>
      <c r="E29" s="261">
        <f t="shared" ref="E29:E30" si="8">ROUND((D29*$K29)+D29,0)</f>
        <v>0</v>
      </c>
      <c r="F29" s="261">
        <f t="shared" ref="F29:J30" si="9">ROUND((E29*$L29)+E29,0)</f>
        <v>0</v>
      </c>
      <c r="G29" s="261">
        <f t="shared" si="9"/>
        <v>0</v>
      </c>
      <c r="H29" s="261">
        <f t="shared" si="9"/>
        <v>0</v>
      </c>
      <c r="I29" s="261">
        <f t="shared" si="9"/>
        <v>0</v>
      </c>
      <c r="J29" s="261">
        <f t="shared" si="9"/>
        <v>0</v>
      </c>
      <c r="K29" s="245">
        <v>0</v>
      </c>
      <c r="L29" s="168"/>
    </row>
    <row r="30" spans="1:12" ht="15.75" x14ac:dyDescent="0.25">
      <c r="A30" s="268"/>
      <c r="B30" s="183">
        <v>23</v>
      </c>
      <c r="C30" s="244" t="s">
        <v>132</v>
      </c>
      <c r="D30" s="260"/>
      <c r="E30" s="261">
        <f t="shared" si="8"/>
        <v>0</v>
      </c>
      <c r="F30" s="261">
        <f t="shared" si="9"/>
        <v>0</v>
      </c>
      <c r="G30" s="261">
        <f t="shared" si="9"/>
        <v>0</v>
      </c>
      <c r="H30" s="261">
        <f t="shared" si="9"/>
        <v>0</v>
      </c>
      <c r="I30" s="261">
        <f t="shared" si="9"/>
        <v>0</v>
      </c>
      <c r="J30" s="261">
        <f t="shared" si="9"/>
        <v>0</v>
      </c>
      <c r="K30" s="245">
        <v>0</v>
      </c>
      <c r="L30" s="168"/>
    </row>
    <row r="31" spans="1:12" ht="15" x14ac:dyDescent="0.2">
      <c r="A31" s="267"/>
      <c r="B31" s="184"/>
      <c r="C31" s="249" t="s">
        <v>11</v>
      </c>
      <c r="D31" s="262">
        <f t="shared" ref="D31:J31" si="10">SUM(D28:D30)</f>
        <v>0</v>
      </c>
      <c r="E31" s="262">
        <f t="shared" si="10"/>
        <v>0</v>
      </c>
      <c r="F31" s="262">
        <f t="shared" si="10"/>
        <v>0</v>
      </c>
      <c r="G31" s="262">
        <f t="shared" si="10"/>
        <v>0</v>
      </c>
      <c r="H31" s="262">
        <f t="shared" si="10"/>
        <v>0</v>
      </c>
      <c r="I31" s="262">
        <f t="shared" si="10"/>
        <v>0</v>
      </c>
      <c r="J31" s="262">
        <f t="shared" si="10"/>
        <v>0</v>
      </c>
      <c r="K31" s="251"/>
      <c r="L31" s="168"/>
    </row>
    <row r="32" spans="1:12" ht="15.75" x14ac:dyDescent="0.25">
      <c r="A32" s="267"/>
      <c r="B32" s="175"/>
      <c r="C32" s="252"/>
      <c r="D32" s="263" t="s">
        <v>4</v>
      </c>
      <c r="E32" s="263" t="s">
        <v>5</v>
      </c>
      <c r="F32" s="263" t="s">
        <v>6</v>
      </c>
      <c r="G32" s="263" t="s">
        <v>7</v>
      </c>
      <c r="H32" s="263" t="s">
        <v>8</v>
      </c>
      <c r="I32" s="263" t="s">
        <v>75</v>
      </c>
      <c r="J32" s="263" t="s">
        <v>76</v>
      </c>
      <c r="K32" s="253"/>
      <c r="L32" s="168"/>
    </row>
    <row r="33" spans="1:12" ht="15.75" x14ac:dyDescent="0.25">
      <c r="A33" s="267"/>
      <c r="B33" s="185" t="s">
        <v>2</v>
      </c>
      <c r="C33" s="254" t="s">
        <v>12</v>
      </c>
      <c r="D33" s="264"/>
      <c r="E33" s="264"/>
      <c r="F33" s="264"/>
      <c r="G33" s="264"/>
      <c r="H33" s="264"/>
      <c r="I33" s="264"/>
      <c r="J33" s="264"/>
      <c r="K33" s="255"/>
      <c r="L33" s="168"/>
    </row>
    <row r="34" spans="1:12" ht="15" x14ac:dyDescent="0.2">
      <c r="A34" s="267"/>
      <c r="B34" s="183">
        <v>1</v>
      </c>
      <c r="C34" s="256" t="s">
        <v>84</v>
      </c>
      <c r="D34" s="265"/>
      <c r="E34" s="261">
        <f>ROUND((D34*$K34)+D34,0)</f>
        <v>0</v>
      </c>
      <c r="F34" s="261">
        <f t="shared" ref="F34:J34" si="11">ROUND((E34*$K34)+E34,0)</f>
        <v>0</v>
      </c>
      <c r="G34" s="261">
        <f t="shared" si="11"/>
        <v>0</v>
      </c>
      <c r="H34" s="261">
        <f t="shared" si="11"/>
        <v>0</v>
      </c>
      <c r="I34" s="261">
        <f t="shared" si="11"/>
        <v>0</v>
      </c>
      <c r="J34" s="261">
        <f t="shared" si="11"/>
        <v>0</v>
      </c>
      <c r="K34" s="245">
        <v>0</v>
      </c>
      <c r="L34" s="168"/>
    </row>
    <row r="35" spans="1:12" ht="15" x14ac:dyDescent="0.2">
      <c r="A35" s="267"/>
      <c r="B35" s="183">
        <f>B34+1</f>
        <v>2</v>
      </c>
      <c r="C35" s="244" t="s">
        <v>167</v>
      </c>
      <c r="D35" s="260"/>
      <c r="E35" s="261">
        <f t="shared" ref="E35:J38" si="12">ROUND((D35*$K35)+D35,0)</f>
        <v>0</v>
      </c>
      <c r="F35" s="261">
        <f t="shared" si="12"/>
        <v>0</v>
      </c>
      <c r="G35" s="261">
        <f t="shared" si="12"/>
        <v>0</v>
      </c>
      <c r="H35" s="261">
        <f t="shared" si="12"/>
        <v>0</v>
      </c>
      <c r="I35" s="261">
        <f t="shared" si="12"/>
        <v>0</v>
      </c>
      <c r="J35" s="261">
        <f t="shared" si="12"/>
        <v>0</v>
      </c>
      <c r="K35" s="245">
        <v>0</v>
      </c>
      <c r="L35" s="168"/>
    </row>
    <row r="36" spans="1:12" ht="15" x14ac:dyDescent="0.2">
      <c r="A36" s="267"/>
      <c r="B36" s="183">
        <f t="shared" ref="B36:B38" si="13">B35+1</f>
        <v>3</v>
      </c>
      <c r="C36" s="244" t="s">
        <v>168</v>
      </c>
      <c r="D36" s="260"/>
      <c r="E36" s="261">
        <f t="shared" si="12"/>
        <v>0</v>
      </c>
      <c r="F36" s="261">
        <f t="shared" si="12"/>
        <v>0</v>
      </c>
      <c r="G36" s="261">
        <f t="shared" si="12"/>
        <v>0</v>
      </c>
      <c r="H36" s="261">
        <f t="shared" si="12"/>
        <v>0</v>
      </c>
      <c r="I36" s="261">
        <f t="shared" si="12"/>
        <v>0</v>
      </c>
      <c r="J36" s="261">
        <f t="shared" si="12"/>
        <v>0</v>
      </c>
      <c r="K36" s="245">
        <v>0</v>
      </c>
      <c r="L36" s="168"/>
    </row>
    <row r="37" spans="1:12" ht="15" x14ac:dyDescent="0.2">
      <c r="A37" s="267"/>
      <c r="B37" s="183">
        <f t="shared" si="13"/>
        <v>4</v>
      </c>
      <c r="C37" s="244" t="s">
        <v>169</v>
      </c>
      <c r="D37" s="260"/>
      <c r="E37" s="261">
        <f t="shared" si="12"/>
        <v>0</v>
      </c>
      <c r="F37" s="261">
        <f t="shared" si="12"/>
        <v>0</v>
      </c>
      <c r="G37" s="261">
        <f t="shared" si="12"/>
        <v>0</v>
      </c>
      <c r="H37" s="261">
        <f t="shared" si="12"/>
        <v>0</v>
      </c>
      <c r="I37" s="261">
        <f t="shared" si="12"/>
        <v>0</v>
      </c>
      <c r="J37" s="261">
        <f t="shared" si="12"/>
        <v>0</v>
      </c>
      <c r="K37" s="245">
        <v>0</v>
      </c>
      <c r="L37" s="168"/>
    </row>
    <row r="38" spans="1:12" ht="15" x14ac:dyDescent="0.2">
      <c r="A38" s="267"/>
      <c r="B38" s="183">
        <f t="shared" si="13"/>
        <v>5</v>
      </c>
      <c r="C38" s="244" t="s">
        <v>170</v>
      </c>
      <c r="D38" s="260"/>
      <c r="E38" s="261">
        <f t="shared" si="12"/>
        <v>0</v>
      </c>
      <c r="F38" s="261">
        <f t="shared" si="12"/>
        <v>0</v>
      </c>
      <c r="G38" s="261">
        <f t="shared" si="12"/>
        <v>0</v>
      </c>
      <c r="H38" s="261">
        <f t="shared" si="12"/>
        <v>0</v>
      </c>
      <c r="I38" s="261">
        <f t="shared" si="12"/>
        <v>0</v>
      </c>
      <c r="J38" s="261">
        <f t="shared" si="12"/>
        <v>0</v>
      </c>
      <c r="K38" s="245">
        <v>0</v>
      </c>
      <c r="L38" s="168"/>
    </row>
    <row r="39" spans="1:12" ht="15" x14ac:dyDescent="0.2">
      <c r="A39" s="267"/>
      <c r="B39" s="184"/>
      <c r="C39" s="249" t="s">
        <v>13</v>
      </c>
      <c r="D39" s="262">
        <f>SUM(D34:D38)</f>
        <v>0</v>
      </c>
      <c r="E39" s="262">
        <f t="shared" ref="E39:J39" si="14">SUM(E34:E38)</f>
        <v>0</v>
      </c>
      <c r="F39" s="262">
        <f t="shared" si="14"/>
        <v>0</v>
      </c>
      <c r="G39" s="262">
        <f t="shared" si="14"/>
        <v>0</v>
      </c>
      <c r="H39" s="262">
        <f t="shared" si="14"/>
        <v>0</v>
      </c>
      <c r="I39" s="262">
        <f t="shared" si="14"/>
        <v>0</v>
      </c>
      <c r="J39" s="262">
        <f t="shared" si="14"/>
        <v>0</v>
      </c>
      <c r="K39" s="251"/>
      <c r="L39" s="168"/>
    </row>
    <row r="40" spans="1:12" ht="15.75" x14ac:dyDescent="0.25">
      <c r="A40" s="267"/>
      <c r="B40" s="175"/>
      <c r="C40" s="252"/>
      <c r="D40" s="263" t="s">
        <v>4</v>
      </c>
      <c r="E40" s="263" t="s">
        <v>5</v>
      </c>
      <c r="F40" s="263" t="s">
        <v>6</v>
      </c>
      <c r="G40" s="263" t="s">
        <v>7</v>
      </c>
      <c r="H40" s="263" t="s">
        <v>8</v>
      </c>
      <c r="I40" s="263" t="s">
        <v>75</v>
      </c>
      <c r="J40" s="263" t="s">
        <v>76</v>
      </c>
      <c r="K40" s="253"/>
      <c r="L40" s="168"/>
    </row>
    <row r="41" spans="1:12" ht="15.75" x14ac:dyDescent="0.25">
      <c r="A41" s="267"/>
      <c r="B41" s="185" t="s">
        <v>3</v>
      </c>
      <c r="C41" s="254" t="s">
        <v>14</v>
      </c>
      <c r="D41" s="264"/>
      <c r="E41" s="264"/>
      <c r="F41" s="264"/>
      <c r="G41" s="264"/>
      <c r="H41" s="264"/>
      <c r="I41" s="264"/>
      <c r="J41" s="264"/>
      <c r="K41" s="257"/>
      <c r="L41" s="168"/>
    </row>
    <row r="42" spans="1:12" ht="15" x14ac:dyDescent="0.2">
      <c r="A42" s="267"/>
      <c r="B42" s="186"/>
      <c r="C42" s="244" t="s">
        <v>41</v>
      </c>
      <c r="D42" s="265"/>
      <c r="E42" s="261">
        <f t="shared" ref="E42:J42" si="15">ROUND((D42*$K42)+D42,0)</f>
        <v>0</v>
      </c>
      <c r="F42" s="261">
        <f t="shared" si="15"/>
        <v>0</v>
      </c>
      <c r="G42" s="261">
        <f t="shared" si="15"/>
        <v>0</v>
      </c>
      <c r="H42" s="261">
        <f t="shared" si="15"/>
        <v>0</v>
      </c>
      <c r="I42" s="261">
        <f t="shared" si="15"/>
        <v>0</v>
      </c>
      <c r="J42" s="261">
        <f t="shared" si="15"/>
        <v>0</v>
      </c>
      <c r="K42" s="245">
        <v>0</v>
      </c>
      <c r="L42" s="168"/>
    </row>
    <row r="43" spans="1:12" ht="15.75" x14ac:dyDescent="0.25">
      <c r="A43" s="267"/>
      <c r="B43" s="175"/>
      <c r="C43" s="252"/>
      <c r="D43" s="266" t="s">
        <v>4</v>
      </c>
      <c r="E43" s="266" t="s">
        <v>5</v>
      </c>
      <c r="F43" s="266" t="s">
        <v>6</v>
      </c>
      <c r="G43" s="266" t="s">
        <v>7</v>
      </c>
      <c r="H43" s="266" t="s">
        <v>8</v>
      </c>
      <c r="I43" s="266" t="s">
        <v>75</v>
      </c>
      <c r="J43" s="266" t="s">
        <v>76</v>
      </c>
      <c r="K43" s="258"/>
      <c r="L43" s="168"/>
    </row>
    <row r="44" spans="1:12" ht="15.75" x14ac:dyDescent="0.25">
      <c r="A44" s="267"/>
      <c r="B44" s="187" t="s">
        <v>78</v>
      </c>
      <c r="C44" s="259"/>
      <c r="D44" s="262">
        <f t="shared" ref="D44:J44" si="16">D31+D39+D42</f>
        <v>0</v>
      </c>
      <c r="E44" s="262">
        <f t="shared" si="16"/>
        <v>0</v>
      </c>
      <c r="F44" s="262">
        <f t="shared" si="16"/>
        <v>0</v>
      </c>
      <c r="G44" s="262">
        <f t="shared" si="16"/>
        <v>0</v>
      </c>
      <c r="H44" s="262">
        <f t="shared" si="16"/>
        <v>0</v>
      </c>
      <c r="I44" s="262">
        <f t="shared" si="16"/>
        <v>0</v>
      </c>
      <c r="J44" s="262">
        <f t="shared" si="16"/>
        <v>0</v>
      </c>
      <c r="K44" s="250"/>
      <c r="L44" s="168"/>
    </row>
    <row r="45" spans="1:12" x14ac:dyDescent="0.2">
      <c r="A45" s="168"/>
      <c r="B45" s="169"/>
      <c r="C45" s="168"/>
      <c r="D45" s="168"/>
      <c r="E45" s="168"/>
      <c r="F45" s="168"/>
      <c r="G45" s="168"/>
      <c r="H45" s="168"/>
      <c r="I45" s="168"/>
      <c r="J45" s="168"/>
      <c r="K45" s="170"/>
      <c r="L45" s="168"/>
    </row>
  </sheetData>
  <sheetProtection formatCells="0" formatColumns="0" formatRows="0" insertColumns="0" insertRows="0" deleteColumns="0" deleteRows="0" selectLockedCells="1"/>
  <mergeCells count="2">
    <mergeCell ref="B2:K2"/>
    <mergeCell ref="B3:K3"/>
  </mergeCells>
  <phoneticPr fontId="0" type="noConversion"/>
  <printOptions horizontalCentered="1" verticalCentered="1"/>
  <pageMargins left="0.75" right="0.75" top="1" bottom="1" header="0.5" footer="0.5"/>
  <pageSetup scale="8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31"/>
  <sheetViews>
    <sheetView zoomScaleNormal="100" workbookViewId="0">
      <selection activeCell="M26" sqref="M26"/>
    </sheetView>
  </sheetViews>
  <sheetFormatPr defaultColWidth="9.140625" defaultRowHeight="12.75" x14ac:dyDescent="0.2"/>
  <cols>
    <col min="1" max="1" width="3.42578125" style="167" customWidth="1"/>
    <col min="2" max="2" width="27.7109375" style="167" customWidth="1"/>
    <col min="3" max="6" width="10.140625" style="167" bestFit="1" customWidth="1"/>
    <col min="7" max="8" width="10.140625" style="167" customWidth="1"/>
    <col min="9" max="9" width="10.140625" style="167" bestFit="1" customWidth="1"/>
    <col min="10" max="16384" width="9.140625" style="167"/>
  </cols>
  <sheetData>
    <row r="1" spans="1:11" ht="15.75" customHeight="1" x14ac:dyDescent="0.2">
      <c r="A1" s="189" t="s">
        <v>203</v>
      </c>
      <c r="B1" s="190"/>
      <c r="C1" s="190"/>
      <c r="D1" s="190"/>
      <c r="E1" s="190"/>
      <c r="F1" s="190"/>
      <c r="G1" s="190"/>
      <c r="H1" s="190"/>
      <c r="I1" s="191"/>
    </row>
    <row r="2" spans="1:11" ht="15.75" thickBot="1" x14ac:dyDescent="0.25">
      <c r="A2" s="322"/>
      <c r="B2" s="323"/>
      <c r="C2" s="323"/>
      <c r="D2" s="323" t="s">
        <v>204</v>
      </c>
      <c r="E2" s="323"/>
      <c r="F2" s="323"/>
      <c r="G2" s="323"/>
      <c r="H2" s="323"/>
      <c r="I2" s="322"/>
    </row>
    <row r="3" spans="1:11" s="196" customFormat="1" ht="15.75" x14ac:dyDescent="0.25">
      <c r="A3" s="269"/>
      <c r="B3" s="270"/>
      <c r="C3" s="271" t="s">
        <v>4</v>
      </c>
      <c r="D3" s="271" t="s">
        <v>5</v>
      </c>
      <c r="E3" s="271" t="s">
        <v>6</v>
      </c>
      <c r="F3" s="271" t="s">
        <v>7</v>
      </c>
      <c r="G3" s="271" t="s">
        <v>8</v>
      </c>
      <c r="H3" s="271" t="s">
        <v>75</v>
      </c>
      <c r="I3" s="272" t="s">
        <v>76</v>
      </c>
    </row>
    <row r="4" spans="1:11" s="196" customFormat="1" ht="15.75" x14ac:dyDescent="0.25">
      <c r="A4" s="273" t="s">
        <v>1</v>
      </c>
      <c r="B4" s="274" t="s">
        <v>0</v>
      </c>
      <c r="C4" s="275"/>
      <c r="D4" s="275"/>
      <c r="E4" s="275"/>
      <c r="F4" s="275"/>
      <c r="G4" s="275"/>
      <c r="H4" s="275"/>
      <c r="I4" s="276"/>
    </row>
    <row r="5" spans="1:11" s="196" customFormat="1" ht="15" x14ac:dyDescent="0.2">
      <c r="A5" s="277"/>
      <c r="B5" s="256" t="s">
        <v>83</v>
      </c>
      <c r="C5" s="287">
        <f>'Exhibit B-3'!J17</f>
        <v>0</v>
      </c>
      <c r="D5" s="288"/>
      <c r="E5" s="288"/>
      <c r="F5" s="288"/>
      <c r="G5" s="288"/>
      <c r="H5" s="288"/>
      <c r="I5" s="289"/>
    </row>
    <row r="6" spans="1:11" s="196" customFormat="1" ht="15" x14ac:dyDescent="0.2">
      <c r="A6" s="277"/>
      <c r="B6" s="244" t="s">
        <v>79</v>
      </c>
      <c r="C6" s="290">
        <f>'Exhibit B-3'!J28</f>
        <v>0</v>
      </c>
      <c r="D6" s="291"/>
      <c r="E6" s="291"/>
      <c r="F6" s="291"/>
      <c r="G6" s="291"/>
      <c r="H6" s="291"/>
      <c r="I6" s="292"/>
    </row>
    <row r="7" spans="1:11" s="196" customFormat="1" ht="15" x14ac:dyDescent="0.2">
      <c r="A7" s="277"/>
      <c r="B7" s="244" t="s">
        <v>80</v>
      </c>
      <c r="C7" s="290">
        <f>'Exhibit B-3'!J34</f>
        <v>0</v>
      </c>
      <c r="D7" s="291"/>
      <c r="E7" s="291"/>
      <c r="F7" s="291"/>
      <c r="G7" s="291"/>
      <c r="H7" s="291"/>
      <c r="I7" s="292"/>
    </row>
    <row r="8" spans="1:11" s="196" customFormat="1" ht="15" x14ac:dyDescent="0.2">
      <c r="A8" s="277"/>
      <c r="B8" s="244" t="s">
        <v>81</v>
      </c>
      <c r="C8" s="290">
        <f>'Exhibit B-3'!J41</f>
        <v>0</v>
      </c>
      <c r="D8" s="291"/>
      <c r="E8" s="291"/>
      <c r="F8" s="291"/>
      <c r="G8" s="291"/>
      <c r="H8" s="291"/>
      <c r="I8" s="292"/>
    </row>
    <row r="9" spans="1:11" s="196" customFormat="1" ht="15" x14ac:dyDescent="0.2">
      <c r="A9" s="277"/>
      <c r="B9" s="244" t="s">
        <v>82</v>
      </c>
      <c r="C9" s="290">
        <f>SUM(C5:C8)</f>
        <v>0</v>
      </c>
      <c r="D9" s="290">
        <f t="shared" ref="D9:I9" si="0">SUM(D5:D8)</f>
        <v>0</v>
      </c>
      <c r="E9" s="290">
        <f t="shared" si="0"/>
        <v>0</v>
      </c>
      <c r="F9" s="290">
        <f t="shared" si="0"/>
        <v>0</v>
      </c>
      <c r="G9" s="290">
        <f t="shared" si="0"/>
        <v>0</v>
      </c>
      <c r="H9" s="290">
        <f t="shared" si="0"/>
        <v>0</v>
      </c>
      <c r="I9" s="290">
        <f t="shared" si="0"/>
        <v>0</v>
      </c>
    </row>
    <row r="10" spans="1:11" s="196" customFormat="1" ht="15" x14ac:dyDescent="0.2">
      <c r="A10" s="277"/>
      <c r="B10" s="278"/>
      <c r="C10" s="278"/>
      <c r="D10" s="278"/>
      <c r="E10" s="278"/>
      <c r="F10" s="278"/>
      <c r="G10" s="278"/>
      <c r="H10" s="278"/>
      <c r="I10" s="279"/>
    </row>
    <row r="11" spans="1:11" s="196" customFormat="1" ht="15.75" x14ac:dyDescent="0.25">
      <c r="A11" s="273" t="s">
        <v>2</v>
      </c>
      <c r="B11" s="274" t="s">
        <v>86</v>
      </c>
      <c r="C11" s="275"/>
      <c r="D11" s="275"/>
      <c r="E11" s="275"/>
      <c r="F11" s="275"/>
      <c r="G11" s="275"/>
      <c r="H11" s="275"/>
      <c r="I11" s="276"/>
      <c r="K11" s="280"/>
    </row>
    <row r="12" spans="1:11" s="196" customFormat="1" ht="15.75" x14ac:dyDescent="0.25">
      <c r="A12" s="281" t="s">
        <v>9</v>
      </c>
      <c r="B12" s="282" t="s">
        <v>9</v>
      </c>
      <c r="C12" s="293">
        <f>'Exhibit B-3'!J55</f>
        <v>0</v>
      </c>
      <c r="D12" s="293">
        <f>'[1]7yr Op bud'!E43</f>
        <v>0</v>
      </c>
      <c r="E12" s="293">
        <f>'[1]7yr Op bud'!F43</f>
        <v>0</v>
      </c>
      <c r="F12" s="293">
        <f>'[1]7yr Op bud'!G43</f>
        <v>0</v>
      </c>
      <c r="G12" s="293">
        <f>'[1]7yr Op bud'!H43</f>
        <v>0</v>
      </c>
      <c r="H12" s="293">
        <f>'[1]7yr Op bud'!I43</f>
        <v>0</v>
      </c>
      <c r="I12" s="294">
        <f>'[1]7yr Op bud'!J43</f>
        <v>0</v>
      </c>
    </row>
    <row r="13" spans="1:11" s="196" customFormat="1" ht="15" x14ac:dyDescent="0.2">
      <c r="A13" s="277"/>
      <c r="B13" s="278"/>
      <c r="C13" s="295"/>
      <c r="D13" s="295"/>
      <c r="E13" s="295"/>
      <c r="F13" s="295"/>
      <c r="G13" s="295"/>
      <c r="H13" s="295"/>
      <c r="I13" s="296"/>
    </row>
    <row r="14" spans="1:11" s="196" customFormat="1" ht="15.75" x14ac:dyDescent="0.25">
      <c r="A14" s="273" t="s">
        <v>3</v>
      </c>
      <c r="B14" s="274" t="s">
        <v>87</v>
      </c>
      <c r="C14" s="297"/>
      <c r="D14" s="297"/>
      <c r="E14" s="297"/>
      <c r="F14" s="297"/>
      <c r="G14" s="297"/>
      <c r="H14" s="297"/>
      <c r="I14" s="298"/>
    </row>
    <row r="15" spans="1:11" s="196" customFormat="1" ht="15.75" x14ac:dyDescent="0.25">
      <c r="A15" s="281" t="s">
        <v>9</v>
      </c>
      <c r="B15" s="282" t="s">
        <v>9</v>
      </c>
      <c r="C15" s="299">
        <f t="shared" ref="C15:I15" si="1">C9-C12</f>
        <v>0</v>
      </c>
      <c r="D15" s="299">
        <f t="shared" si="1"/>
        <v>0</v>
      </c>
      <c r="E15" s="299">
        <f t="shared" si="1"/>
        <v>0</v>
      </c>
      <c r="F15" s="299">
        <f t="shared" si="1"/>
        <v>0</v>
      </c>
      <c r="G15" s="299">
        <f t="shared" si="1"/>
        <v>0</v>
      </c>
      <c r="H15" s="299">
        <f t="shared" si="1"/>
        <v>0</v>
      </c>
      <c r="I15" s="300">
        <f t="shared" si="1"/>
        <v>0</v>
      </c>
    </row>
    <row r="16" spans="1:11" s="196" customFormat="1" ht="15.75" x14ac:dyDescent="0.25">
      <c r="A16" s="283" t="s">
        <v>171</v>
      </c>
      <c r="B16" s="284"/>
      <c r="C16" s="284"/>
      <c r="D16" s="284"/>
      <c r="E16" s="285"/>
      <c r="F16" s="285"/>
      <c r="G16" s="285"/>
      <c r="H16" s="285"/>
      <c r="I16" s="286"/>
    </row>
    <row r="17" spans="1:9" s="196" customFormat="1" ht="15" x14ac:dyDescent="0.2">
      <c r="A17" s="309"/>
      <c r="B17" s="310"/>
      <c r="C17" s="310"/>
      <c r="D17" s="310"/>
      <c r="E17" s="310"/>
      <c r="F17" s="310"/>
      <c r="G17" s="310"/>
      <c r="H17" s="310"/>
      <c r="I17" s="311"/>
    </row>
    <row r="18" spans="1:9" s="196" customFormat="1" ht="15" x14ac:dyDescent="0.2">
      <c r="A18" s="309"/>
      <c r="B18" s="310"/>
      <c r="C18" s="310"/>
      <c r="D18" s="310"/>
      <c r="E18" s="310"/>
      <c r="F18" s="310"/>
      <c r="G18" s="310"/>
      <c r="H18" s="310"/>
      <c r="I18" s="311"/>
    </row>
    <row r="19" spans="1:9" s="196" customFormat="1" ht="15" x14ac:dyDescent="0.2">
      <c r="A19" s="309"/>
      <c r="B19" s="310"/>
      <c r="C19" s="310"/>
      <c r="D19" s="310"/>
      <c r="E19" s="310"/>
      <c r="F19" s="310"/>
      <c r="G19" s="310"/>
      <c r="H19" s="310"/>
      <c r="I19" s="311"/>
    </row>
    <row r="20" spans="1:9" s="196" customFormat="1" ht="15" x14ac:dyDescent="0.2">
      <c r="A20" s="309"/>
      <c r="B20" s="310"/>
      <c r="C20" s="310"/>
      <c r="D20" s="310"/>
      <c r="E20" s="310"/>
      <c r="F20" s="310"/>
      <c r="G20" s="310"/>
      <c r="H20" s="310"/>
      <c r="I20" s="311"/>
    </row>
    <row r="21" spans="1:9" s="196" customFormat="1" ht="15" x14ac:dyDescent="0.2">
      <c r="A21" s="309"/>
      <c r="B21" s="310"/>
      <c r="C21" s="310"/>
      <c r="D21" s="310"/>
      <c r="E21" s="310"/>
      <c r="F21" s="310"/>
      <c r="G21" s="310"/>
      <c r="H21" s="310"/>
      <c r="I21" s="311"/>
    </row>
    <row r="22" spans="1:9" s="196" customFormat="1" ht="15" x14ac:dyDescent="0.2">
      <c r="A22" s="312"/>
      <c r="B22" s="313"/>
      <c r="C22" s="313"/>
      <c r="D22" s="313"/>
      <c r="E22" s="313"/>
      <c r="F22" s="313"/>
      <c r="G22" s="313"/>
      <c r="H22" s="313"/>
      <c r="I22" s="314"/>
    </row>
    <row r="23" spans="1:9" s="196" customFormat="1" ht="15.75" x14ac:dyDescent="0.25">
      <c r="A23" s="283" t="s">
        <v>88</v>
      </c>
      <c r="B23" s="284"/>
      <c r="C23" s="284"/>
      <c r="D23" s="285"/>
      <c r="E23" s="285"/>
      <c r="F23" s="285"/>
      <c r="G23" s="285"/>
      <c r="H23" s="285"/>
      <c r="I23" s="286"/>
    </row>
    <row r="24" spans="1:9" s="196" customFormat="1" ht="15" x14ac:dyDescent="0.2">
      <c r="A24" s="315"/>
      <c r="B24" s="316"/>
      <c r="C24" s="316"/>
      <c r="D24" s="316"/>
      <c r="E24" s="316"/>
      <c r="F24" s="316"/>
      <c r="G24" s="316"/>
      <c r="H24" s="316"/>
      <c r="I24" s="317"/>
    </row>
    <row r="25" spans="1:9" s="196" customFormat="1" ht="15" x14ac:dyDescent="0.2">
      <c r="A25" s="315"/>
      <c r="B25" s="316"/>
      <c r="C25" s="316"/>
      <c r="D25" s="316"/>
      <c r="E25" s="316"/>
      <c r="F25" s="316"/>
      <c r="G25" s="316"/>
      <c r="H25" s="316"/>
      <c r="I25" s="317"/>
    </row>
    <row r="26" spans="1:9" s="196" customFormat="1" ht="15" x14ac:dyDescent="0.2">
      <c r="A26" s="315"/>
      <c r="B26" s="316"/>
      <c r="C26" s="316"/>
      <c r="D26" s="316"/>
      <c r="E26" s="316"/>
      <c r="F26" s="316"/>
      <c r="G26" s="316"/>
      <c r="H26" s="316"/>
      <c r="I26" s="317"/>
    </row>
    <row r="27" spans="1:9" s="196" customFormat="1" ht="15" x14ac:dyDescent="0.2">
      <c r="A27" s="315"/>
      <c r="B27" s="316"/>
      <c r="C27" s="316"/>
      <c r="D27" s="316"/>
      <c r="E27" s="316"/>
      <c r="F27" s="316"/>
      <c r="G27" s="316"/>
      <c r="H27" s="316"/>
      <c r="I27" s="317"/>
    </row>
    <row r="28" spans="1:9" s="196" customFormat="1" ht="15" x14ac:dyDescent="0.2">
      <c r="A28" s="315"/>
      <c r="B28" s="316"/>
      <c r="C28" s="316"/>
      <c r="D28" s="316"/>
      <c r="E28" s="316"/>
      <c r="F28" s="316"/>
      <c r="G28" s="316"/>
      <c r="H28" s="316"/>
      <c r="I28" s="317"/>
    </row>
    <row r="29" spans="1:9" s="196" customFormat="1" ht="15" x14ac:dyDescent="0.2">
      <c r="A29" s="315"/>
      <c r="B29" s="316"/>
      <c r="C29" s="316"/>
      <c r="D29" s="316"/>
      <c r="E29" s="316"/>
      <c r="F29" s="316"/>
      <c r="G29" s="316"/>
      <c r="H29" s="316"/>
      <c r="I29" s="317"/>
    </row>
    <row r="30" spans="1:9" s="196" customFormat="1" ht="15" x14ac:dyDescent="0.2">
      <c r="A30" s="318"/>
      <c r="B30" s="319"/>
      <c r="C30" s="319"/>
      <c r="D30" s="319"/>
      <c r="E30" s="319"/>
      <c r="F30" s="319"/>
      <c r="G30" s="319"/>
      <c r="H30" s="319"/>
      <c r="I30" s="320"/>
    </row>
    <row r="31" spans="1:9" s="196" customFormat="1" ht="48" customHeight="1" thickBot="1" x14ac:dyDescent="0.25">
      <c r="A31" s="352" t="s">
        <v>172</v>
      </c>
      <c r="B31" s="353"/>
      <c r="C31" s="353"/>
      <c r="D31" s="353"/>
      <c r="E31" s="353"/>
      <c r="F31" s="353"/>
      <c r="G31" s="353"/>
      <c r="H31" s="353"/>
      <c r="I31" s="354"/>
    </row>
  </sheetData>
  <sheetProtection formatCells="0" formatColumns="0" formatRows="0" insertColumns="0" insertRows="0"/>
  <mergeCells count="1">
    <mergeCell ref="A31:I31"/>
  </mergeCells>
  <phoneticPr fontId="0" type="noConversion"/>
  <pageMargins left="0.4" right="0.44"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40"/>
  <sheetViews>
    <sheetView topLeftCell="A6" workbookViewId="0">
      <selection activeCell="H24" sqref="H24"/>
    </sheetView>
  </sheetViews>
  <sheetFormatPr defaultColWidth="9.140625" defaultRowHeight="12.75" x14ac:dyDescent="0.2"/>
  <cols>
    <col min="1" max="1" width="8.42578125" style="9" customWidth="1"/>
    <col min="2" max="2" width="48.42578125" style="9" customWidth="1"/>
    <col min="3" max="3" width="4" style="9" customWidth="1"/>
    <col min="4" max="4" width="18.28515625" style="9" customWidth="1"/>
    <col min="5" max="5" width="18" style="9" customWidth="1"/>
    <col min="6" max="6" width="13.42578125" style="9" customWidth="1"/>
    <col min="7" max="16384" width="9.140625" style="9"/>
  </cols>
  <sheetData>
    <row r="1" spans="1:5" ht="18.75" x14ac:dyDescent="0.2">
      <c r="B1" s="12" t="s">
        <v>90</v>
      </c>
      <c r="C1" s="12"/>
      <c r="D1" s="12"/>
      <c r="E1" s="12"/>
    </row>
    <row r="2" spans="1:5" x14ac:dyDescent="0.2">
      <c r="A2" s="13"/>
      <c r="B2" s="13"/>
      <c r="C2" s="13"/>
      <c r="D2" s="14" t="s">
        <v>91</v>
      </c>
      <c r="E2" s="15"/>
    </row>
    <row r="3" spans="1:5" x14ac:dyDescent="0.2">
      <c r="A3" s="16" t="s">
        <v>92</v>
      </c>
      <c r="B3" s="17"/>
      <c r="D3" s="18" t="s">
        <v>93</v>
      </c>
      <c r="E3" s="19">
        <f>'Exhibit B-4'!D28</f>
        <v>0</v>
      </c>
    </row>
    <row r="4" spans="1:5" x14ac:dyDescent="0.2">
      <c r="A4" s="16" t="s">
        <v>94</v>
      </c>
      <c r="B4" s="17"/>
      <c r="D4" s="20" t="s">
        <v>173</v>
      </c>
      <c r="E4" s="19">
        <f>'Exhibit B-4'!D39</f>
        <v>0</v>
      </c>
    </row>
    <row r="5" spans="1:5" x14ac:dyDescent="0.2">
      <c r="A5" s="16"/>
      <c r="B5" s="21"/>
      <c r="D5" s="18" t="s">
        <v>95</v>
      </c>
      <c r="E5" s="19">
        <f>'Exhibit B-1 (Construction)'!J15</f>
        <v>0</v>
      </c>
    </row>
    <row r="6" spans="1:5" x14ac:dyDescent="0.2">
      <c r="A6" s="13"/>
      <c r="B6" s="13"/>
      <c r="D6" s="18" t="s">
        <v>96</v>
      </c>
      <c r="E6" s="19">
        <f>'Exhibit B-1 (Construction)'!J6*0.75</f>
        <v>0</v>
      </c>
    </row>
    <row r="7" spans="1:5" x14ac:dyDescent="0.2">
      <c r="A7" s="13"/>
      <c r="B7" s="13"/>
      <c r="D7" s="18" t="s">
        <v>97</v>
      </c>
      <c r="E7" s="22"/>
    </row>
    <row r="8" spans="1:5" x14ac:dyDescent="0.2">
      <c r="A8" s="13"/>
      <c r="B8" s="13"/>
      <c r="D8" s="18" t="s">
        <v>98</v>
      </c>
      <c r="E8" s="22"/>
    </row>
    <row r="9" spans="1:5" x14ac:dyDescent="0.2">
      <c r="A9" s="13"/>
      <c r="B9" s="13"/>
      <c r="C9" s="13"/>
      <c r="D9" s="13"/>
      <c r="E9" s="13"/>
    </row>
    <row r="10" spans="1:5" ht="24" x14ac:dyDescent="0.2">
      <c r="A10" s="23" t="s">
        <v>99</v>
      </c>
      <c r="B10" s="24" t="s">
        <v>100</v>
      </c>
      <c r="C10" s="25"/>
      <c r="D10" s="25"/>
      <c r="E10" s="26">
        <f>(E3*0.025)+(E4*0.01)</f>
        <v>0</v>
      </c>
    </row>
    <row r="11" spans="1:5" x14ac:dyDescent="0.2">
      <c r="A11" s="27"/>
      <c r="B11" s="28"/>
      <c r="C11" s="29"/>
      <c r="D11" s="29"/>
      <c r="E11" s="30"/>
    </row>
    <row r="12" spans="1:5" ht="24" x14ac:dyDescent="0.2">
      <c r="A12" s="23"/>
      <c r="B12" s="31" t="s">
        <v>101</v>
      </c>
      <c r="C12" s="29"/>
      <c r="D12" s="29"/>
      <c r="E12" s="32">
        <f>'Exhibit B-4'!D30</f>
        <v>0</v>
      </c>
    </row>
    <row r="13" spans="1:5" x14ac:dyDescent="0.2">
      <c r="A13" s="27"/>
      <c r="B13" s="28"/>
      <c r="C13" s="29"/>
      <c r="D13" s="29"/>
      <c r="E13" s="30"/>
    </row>
    <row r="14" spans="1:5" x14ac:dyDescent="0.2">
      <c r="A14" s="27"/>
      <c r="B14" s="33" t="s">
        <v>102</v>
      </c>
      <c r="C14" s="29"/>
      <c r="D14" s="29"/>
      <c r="E14" s="32">
        <f>E10*10</f>
        <v>0</v>
      </c>
    </row>
    <row r="15" spans="1:5" x14ac:dyDescent="0.2">
      <c r="A15" s="27"/>
      <c r="B15" s="28"/>
      <c r="C15" s="29"/>
      <c r="D15" s="29"/>
      <c r="E15" s="30"/>
    </row>
    <row r="16" spans="1:5" ht="24" x14ac:dyDescent="0.2">
      <c r="A16" s="27"/>
      <c r="B16" s="34" t="s">
        <v>103</v>
      </c>
      <c r="C16" s="29"/>
      <c r="D16" s="29"/>
      <c r="E16" s="35">
        <f>E14-(E12*10)</f>
        <v>0</v>
      </c>
    </row>
    <row r="17" spans="1:5" x14ac:dyDescent="0.2">
      <c r="A17" s="27"/>
      <c r="B17" s="28"/>
      <c r="C17" s="29"/>
      <c r="D17" s="29"/>
      <c r="E17" s="36"/>
    </row>
    <row r="18" spans="1:5" x14ac:dyDescent="0.2">
      <c r="A18" s="27"/>
      <c r="B18" s="37"/>
      <c r="C18" s="38"/>
      <c r="D18" s="38"/>
      <c r="E18" s="37"/>
    </row>
    <row r="19" spans="1:5" x14ac:dyDescent="0.2">
      <c r="A19" s="27"/>
      <c r="B19" s="13"/>
      <c r="C19" s="29"/>
      <c r="D19" s="15" t="s">
        <v>104</v>
      </c>
      <c r="E19" s="15" t="s">
        <v>105</v>
      </c>
    </row>
    <row r="20" spans="1:5" ht="42.75" customHeight="1" x14ac:dyDescent="0.2">
      <c r="A20" s="27" t="s">
        <v>106</v>
      </c>
      <c r="B20" s="24" t="s">
        <v>107</v>
      </c>
      <c r="C20" s="29"/>
      <c r="D20" s="39">
        <f>IF(E7&gt;24,0,IF(E8="Y",E5*0.005,0))</f>
        <v>0</v>
      </c>
      <c r="E20" s="40"/>
    </row>
    <row r="21" spans="1:5" ht="39" customHeight="1" x14ac:dyDescent="0.2">
      <c r="A21" s="27"/>
      <c r="B21" s="24" t="s">
        <v>108</v>
      </c>
      <c r="C21" s="29"/>
      <c r="D21" s="39">
        <f>IF(E7&gt;24,0,IF(E8="N",(E5+E6)*0.005,0))</f>
        <v>0</v>
      </c>
      <c r="E21" s="40"/>
    </row>
    <row r="22" spans="1:5" ht="30.75" customHeight="1" x14ac:dyDescent="0.2">
      <c r="A22" s="27"/>
      <c r="B22" s="24" t="s">
        <v>121</v>
      </c>
      <c r="C22" s="29"/>
      <c r="D22" s="40"/>
      <c r="E22" s="41">
        <f>IF(E7&gt;24,(E7*250),0)</f>
        <v>0</v>
      </c>
    </row>
    <row r="23" spans="1:5" x14ac:dyDescent="0.2">
      <c r="A23" s="27"/>
      <c r="B23" s="28"/>
      <c r="C23" s="29"/>
      <c r="D23" s="30"/>
      <c r="E23" s="30"/>
    </row>
    <row r="24" spans="1:5" ht="23.25" customHeight="1" x14ac:dyDescent="0.2">
      <c r="A24" s="27"/>
      <c r="B24" s="31" t="s">
        <v>109</v>
      </c>
      <c r="C24" s="29"/>
      <c r="D24" s="42">
        <f>'Exhibit B-4'!D29</f>
        <v>0</v>
      </c>
      <c r="E24" s="42">
        <f>IF(E22&gt;0,'Exhibit B-4'!C16,0)</f>
        <v>0</v>
      </c>
    </row>
    <row r="25" spans="1:5" x14ac:dyDescent="0.2">
      <c r="A25" s="27"/>
      <c r="B25" s="28"/>
      <c r="C25" s="29"/>
      <c r="D25" s="36"/>
      <c r="E25" s="36"/>
    </row>
    <row r="26" spans="1:5" ht="24" x14ac:dyDescent="0.2">
      <c r="A26" s="27"/>
      <c r="B26" s="43" t="s">
        <v>110</v>
      </c>
      <c r="C26" s="38"/>
      <c r="D26" s="44">
        <f>IF(D20&lt;1,(D21*10),D20*10)</f>
        <v>0</v>
      </c>
      <c r="E26" s="44">
        <f>E22*10</f>
        <v>0</v>
      </c>
    </row>
    <row r="27" spans="1:5" x14ac:dyDescent="0.2">
      <c r="A27" s="27"/>
      <c r="B27" s="28"/>
      <c r="C27" s="29"/>
      <c r="D27" s="36"/>
      <c r="E27" s="36"/>
    </row>
    <row r="28" spans="1:5" ht="24" x14ac:dyDescent="0.2">
      <c r="A28" s="27"/>
      <c r="B28" s="34" t="s">
        <v>111</v>
      </c>
      <c r="C28" s="29"/>
      <c r="D28" s="35">
        <f>D26-(D24*10)</f>
        <v>0</v>
      </c>
      <c r="E28" s="35">
        <f>E26-(E24*10)</f>
        <v>0</v>
      </c>
    </row>
    <row r="29" spans="1:5" x14ac:dyDescent="0.2">
      <c r="A29" s="27"/>
      <c r="B29" s="28"/>
      <c r="C29" s="29"/>
      <c r="D29" s="30"/>
      <c r="E29" s="30"/>
    </row>
    <row r="30" spans="1:5" x14ac:dyDescent="0.2">
      <c r="A30" s="27"/>
      <c r="B30" s="13"/>
      <c r="C30" s="29"/>
      <c r="D30" s="13"/>
      <c r="E30" s="13"/>
    </row>
    <row r="31" spans="1:5" ht="24.75" x14ac:dyDescent="0.25">
      <c r="A31" s="27"/>
      <c r="B31" s="45" t="s">
        <v>112</v>
      </c>
      <c r="C31" s="29"/>
      <c r="D31" s="55">
        <f>IF(E7&gt;24,IF(D28&lt;0,E28+E16),D28+E16)</f>
        <v>0</v>
      </c>
      <c r="E31" s="56"/>
    </row>
    <row r="32" spans="1:5" ht="6.75" customHeight="1" x14ac:dyDescent="0.2">
      <c r="A32" s="27"/>
    </row>
    <row r="33" spans="1:5" ht="47.25" customHeight="1" x14ac:dyDescent="0.2">
      <c r="A33" s="46"/>
      <c r="B33" s="58" t="s">
        <v>120</v>
      </c>
      <c r="C33" s="57"/>
      <c r="D33" s="57"/>
      <c r="E33" s="57"/>
    </row>
    <row r="34" spans="1:5" x14ac:dyDescent="0.2">
      <c r="A34" s="47"/>
      <c r="B34" s="47"/>
      <c r="C34" s="47"/>
      <c r="D34" s="47"/>
      <c r="E34" s="47"/>
    </row>
    <row r="35" spans="1:5" x14ac:dyDescent="0.2">
      <c r="A35" s="47"/>
      <c r="B35" s="48"/>
      <c r="C35" s="47"/>
      <c r="D35" s="49" t="s">
        <v>113</v>
      </c>
      <c r="E35" s="49" t="s">
        <v>114</v>
      </c>
    </row>
    <row r="36" spans="1:5" ht="25.5" x14ac:dyDescent="0.2">
      <c r="A36" s="47"/>
      <c r="B36" s="50" t="s">
        <v>115</v>
      </c>
      <c r="C36" s="47"/>
      <c r="D36" s="44">
        <f>SUM('Exhibit B-1 (Construction)'!J39-'Exhibit B-1 (Construction)'!D39)</f>
        <v>0</v>
      </c>
      <c r="E36" s="44">
        <f>IF(E7&gt;24,E28-D36,D28-D36)</f>
        <v>0</v>
      </c>
    </row>
    <row r="37" spans="1:5" ht="25.5" x14ac:dyDescent="0.2">
      <c r="A37" s="47"/>
      <c r="B37" s="50" t="s">
        <v>116</v>
      </c>
      <c r="C37" s="47"/>
      <c r="D37" s="44">
        <f>SUM('Exhibit B-1 (Construction)'!J40-'Exhibit B-1 (Construction)'!D40)</f>
        <v>0</v>
      </c>
      <c r="E37" s="44">
        <f>E16-D37</f>
        <v>0</v>
      </c>
    </row>
    <row r="38" spans="1:5" ht="25.5" x14ac:dyDescent="0.2">
      <c r="A38" s="47"/>
      <c r="B38" s="50" t="s">
        <v>117</v>
      </c>
      <c r="D38" s="44">
        <f>'Exhibit B-1 (Construction)'!D39</f>
        <v>0</v>
      </c>
      <c r="E38" s="44">
        <f>E36-D38</f>
        <v>0</v>
      </c>
    </row>
    <row r="39" spans="1:5" ht="25.5" x14ac:dyDescent="0.2">
      <c r="A39" s="47"/>
      <c r="B39" s="50" t="s">
        <v>118</v>
      </c>
      <c r="D39" s="44">
        <f>'Exhibit B-1 (Construction)'!D40</f>
        <v>0</v>
      </c>
      <c r="E39" s="44">
        <f>E37-D39</f>
        <v>0</v>
      </c>
    </row>
    <row r="40" spans="1:5" ht="22.5" customHeight="1" x14ac:dyDescent="0.2">
      <c r="B40" s="51" t="s">
        <v>119</v>
      </c>
      <c r="C40" s="52"/>
      <c r="D40" s="52"/>
      <c r="E40" s="53">
        <f>SUM(E38:E39)</f>
        <v>0</v>
      </c>
    </row>
  </sheetData>
  <pageMargins left="0.7" right="0.7" top="0.75" bottom="0.75" header="0.3" footer="0.3"/>
</worksheet>
</file>

<file path=docMetadata/LabelInfo.xml><?xml version="1.0" encoding="utf-8"?>
<clbl:labelList xmlns:clbl="http://schemas.microsoft.com/office/2020/mipLabelMetadata">
  <clbl:label id="{f46cb8ea-7900-4d10-8ceb-80e8c1c81ee7}" enabled="0" method="" siteId="{f46cb8ea-7900-4d10-8ceb-80e8c1c81ee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Exhibit B-1 (Construction)</vt:lpstr>
      <vt:lpstr>Exhibit B-1 Stabilization</vt:lpstr>
      <vt:lpstr>Exhibit B-3</vt:lpstr>
      <vt:lpstr>Exhibit B-4</vt:lpstr>
      <vt:lpstr>Exhibit B-5</vt:lpstr>
      <vt:lpstr>Reserves</vt:lpstr>
      <vt:lpstr>'Exhibit B-1 (Construction)'!Print_Area</vt:lpstr>
      <vt:lpstr>'Exhibit B-1 Stabilization'!Print_Area</vt:lpstr>
      <vt:lpstr>'Exhibit B-3'!Print_Area</vt:lpstr>
      <vt:lpstr>'Exhibit B-4'!Print_Area</vt:lpstr>
      <vt:lpstr>'Exhibit B-5'!Print_Area</vt:lpstr>
    </vt:vector>
  </TitlesOfParts>
  <Company>OTDA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HHAP Budgets</dc:title>
  <dc:creator>New York State Office of Temporary and Disability Assistance (OTDA)</dc:creator>
  <cp:lastModifiedBy>Washburn, Michael (OTDA)</cp:lastModifiedBy>
  <cp:lastPrinted>2025-01-03T17:14:18Z</cp:lastPrinted>
  <dcterms:created xsi:type="dcterms:W3CDTF">1998-12-16T17:09:12Z</dcterms:created>
  <dcterms:modified xsi:type="dcterms:W3CDTF">2025-05-14T14:10:27Z</dcterms:modified>
</cp:coreProperties>
</file>