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olicy\directives\2017\ADM\"/>
    </mc:Choice>
  </mc:AlternateContent>
  <xr:revisionPtr revIDLastSave="0" documentId="13_ncr:1_{39B3955C-2B75-4AF3-8CA5-1582E105BEF5}" xr6:coauthVersionLast="47" xr6:coauthVersionMax="47" xr10:uidLastSave="{00000000-0000-0000-0000-000000000000}"/>
  <bookViews>
    <workbookView xWindow="3510" yWindow="3510" windowWidth="21600" windowHeight="11385" tabRatio="766" xr2:uid="{00000000-000D-0000-FFFF-FFFF00000000}"/>
  </bookViews>
  <sheets>
    <sheet name="Budget Summary" sheetId="1" r:id="rId1"/>
    <sheet name="Line Item A" sheetId="2" r:id="rId2"/>
    <sheet name="Justification -1" sheetId="6" r:id="rId3"/>
    <sheet name="Consultant Info -2" sheetId="7" r:id="rId4"/>
    <sheet name="Admin Overhead -3" sheetId="12" r:id="rId5"/>
    <sheet name="Debt Service -4" sheetId="8" r:id="rId6"/>
    <sheet name="Depreciation -5" sheetId="10" r:id="rId7"/>
    <sheet name="New Needs Req - 6" sheetId="11" r:id="rId8"/>
    <sheet name="Revenue -7" sheetId="9" r:id="rId9"/>
    <sheet name="Insurance Attestation - 8" sheetId="13" r:id="rId10"/>
    <sheet name="Access Data" sheetId="5" state="veryHidden" r:id="rId11"/>
  </sheets>
  <definedNames>
    <definedName name="_Fill" localSheetId="1" hidden="1">'Line Item A'!$D$75</definedName>
    <definedName name="_Key1" localSheetId="1" hidden="1">'Line Item A'!#REF!</definedName>
    <definedName name="_Order1" localSheetId="0" hidden="1">255</definedName>
    <definedName name="_Order1" localSheetId="1" hidden="1">255</definedName>
    <definedName name="_Order1" localSheetId="8" hidden="1">255</definedName>
    <definedName name="_Sort" localSheetId="1" hidden="1">'Line Item A'!#REF!</definedName>
    <definedName name="Import">'Access Data'!$A$1:$AI$2</definedName>
    <definedName name="MED" localSheetId="5">#REF!</definedName>
    <definedName name="MED" localSheetId="6">#REF!</definedName>
    <definedName name="MED" localSheetId="8">#REF!</definedName>
    <definedName name="MED">#REF!</definedName>
    <definedName name="OccRates" localSheetId="5">#REF!</definedName>
    <definedName name="OccRates" localSheetId="6">#REF!</definedName>
    <definedName name="OccRates" localSheetId="8">#REF!</definedName>
    <definedName name="OccRates">#REF!</definedName>
    <definedName name="OccRates2" localSheetId="5">#REF!</definedName>
    <definedName name="OccRates2" localSheetId="6">#REF!</definedName>
    <definedName name="OccRates2" localSheetId="8">#REF!</definedName>
    <definedName name="OccRates2">#REF!</definedName>
    <definedName name="OTPS" localSheetId="5">#REF!</definedName>
    <definedName name="OTPS" localSheetId="6">#REF!</definedName>
    <definedName name="OTPS" localSheetId="8">#REF!</definedName>
    <definedName name="OTPS">#REF!</definedName>
    <definedName name="_xlnm.Print_Area" localSheetId="0">'Budget Summary'!$A$1:$H$84</definedName>
    <definedName name="_xlnm.Print_Area" localSheetId="5">'Debt Service -4'!$A$1:$I$26</definedName>
    <definedName name="_xlnm.Print_Area" localSheetId="6">'Depreciation -5'!$A$1:$G$26</definedName>
    <definedName name="_xlnm.Print_Area" localSheetId="1">'Line Item A'!$A$1:$J$172</definedName>
    <definedName name="te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2" l="1"/>
  <c r="G71" i="2"/>
  <c r="P24" i="13"/>
  <c r="P2" i="13"/>
  <c r="P1" i="13"/>
  <c r="E4" i="12"/>
  <c r="E3" i="12"/>
  <c r="F62" i="1"/>
  <c r="F117" i="2"/>
  <c r="G117" i="2" s="1"/>
  <c r="F158" i="2"/>
  <c r="G158" i="2" s="1"/>
  <c r="F164" i="2"/>
  <c r="G164" i="2" s="1"/>
  <c r="F162" i="2"/>
  <c r="G162" i="2" s="1"/>
  <c r="D4" i="11"/>
  <c r="D3" i="11"/>
  <c r="G3" i="10"/>
  <c r="G2" i="10"/>
  <c r="G2" i="9"/>
  <c r="G1" i="9"/>
  <c r="G33" i="9"/>
  <c r="I2" i="8"/>
  <c r="I3" i="8"/>
  <c r="G2" i="5"/>
  <c r="G20" i="2"/>
  <c r="B11" i="2"/>
  <c r="D27" i="2"/>
  <c r="D26" i="2"/>
  <c r="D25" i="2"/>
  <c r="D24" i="2"/>
  <c r="D28" i="2" s="1"/>
  <c r="E4" i="7"/>
  <c r="E3" i="7"/>
  <c r="J3" i="6"/>
  <c r="J2" i="6"/>
  <c r="B2" i="5"/>
  <c r="F168" i="2"/>
  <c r="G168" i="2"/>
  <c r="F160" i="2"/>
  <c r="G160" i="2" s="1"/>
  <c r="F154" i="2"/>
  <c r="H154" i="2" s="1"/>
  <c r="G154" i="2"/>
  <c r="F152" i="2"/>
  <c r="G152" i="2"/>
  <c r="H152" i="2"/>
  <c r="E145" i="2"/>
  <c r="F44" i="1" s="1"/>
  <c r="AI2" i="5" s="1"/>
  <c r="D145" i="2"/>
  <c r="F145" i="2" s="1"/>
  <c r="F144" i="2"/>
  <c r="G144" i="2" s="1"/>
  <c r="F143" i="2"/>
  <c r="G143" i="2"/>
  <c r="F142" i="2"/>
  <c r="G142" i="2" s="1"/>
  <c r="F141" i="2"/>
  <c r="G141" i="2"/>
  <c r="F139" i="2"/>
  <c r="F137" i="2"/>
  <c r="E135" i="2"/>
  <c r="F41" i="1"/>
  <c r="AF2" i="5" s="1"/>
  <c r="D135" i="2"/>
  <c r="F135" i="2"/>
  <c r="G135" i="2"/>
  <c r="H135" i="2" s="1"/>
  <c r="F134" i="2"/>
  <c r="G134" i="2"/>
  <c r="F133" i="2"/>
  <c r="G133" i="2" s="1"/>
  <c r="F132" i="2"/>
  <c r="G132" i="2"/>
  <c r="F131" i="2"/>
  <c r="G131" i="2" s="1"/>
  <c r="F130" i="2"/>
  <c r="G130" i="2"/>
  <c r="E128" i="2"/>
  <c r="D128" i="2"/>
  <c r="F127" i="2"/>
  <c r="G127" i="2"/>
  <c r="F126" i="2"/>
  <c r="G126" i="2" s="1"/>
  <c r="F125" i="2"/>
  <c r="G125" i="2"/>
  <c r="F124" i="2"/>
  <c r="G124" i="2" s="1"/>
  <c r="F123" i="2"/>
  <c r="G123" i="2"/>
  <c r="F122" i="2"/>
  <c r="G122" i="2" s="1"/>
  <c r="E120" i="2"/>
  <c r="D120" i="2"/>
  <c r="F119" i="2"/>
  <c r="G119" i="2" s="1"/>
  <c r="F118" i="2"/>
  <c r="G118" i="2"/>
  <c r="F116" i="2"/>
  <c r="G116" i="2" s="1"/>
  <c r="E114" i="2"/>
  <c r="F38" i="1"/>
  <c r="AC2" i="5"/>
  <c r="D114" i="2"/>
  <c r="F113" i="2"/>
  <c r="G113" i="2"/>
  <c r="F112" i="2"/>
  <c r="G112" i="2" s="1"/>
  <c r="F111" i="2"/>
  <c r="G111" i="2"/>
  <c r="F110" i="2"/>
  <c r="G110" i="2" s="1"/>
  <c r="F109" i="2"/>
  <c r="G109" i="2"/>
  <c r="F108" i="2"/>
  <c r="G108" i="2" s="1"/>
  <c r="D106" i="2"/>
  <c r="F105" i="2"/>
  <c r="G105" i="2"/>
  <c r="F104" i="2"/>
  <c r="G104" i="2" s="1"/>
  <c r="F103" i="2"/>
  <c r="G103" i="2"/>
  <c r="E106" i="2"/>
  <c r="F37" i="1" s="1"/>
  <c r="AB2" i="5" s="1"/>
  <c r="F102" i="2"/>
  <c r="G102" i="2" s="1"/>
  <c r="F100" i="2"/>
  <c r="G100" i="2"/>
  <c r="E98" i="2"/>
  <c r="D98" i="2"/>
  <c r="F97" i="2"/>
  <c r="G97" i="2" s="1"/>
  <c r="F96" i="2"/>
  <c r="G96" i="2"/>
  <c r="F95" i="2"/>
  <c r="G95" i="2" s="1"/>
  <c r="F94" i="2"/>
  <c r="G94" i="2"/>
  <c r="E92" i="2"/>
  <c r="D92" i="2"/>
  <c r="D148" i="2" s="1"/>
  <c r="F91" i="2"/>
  <c r="G91" i="2"/>
  <c r="F90" i="2"/>
  <c r="G90" i="2" s="1"/>
  <c r="F89" i="2"/>
  <c r="G89" i="2"/>
  <c r="F88" i="2"/>
  <c r="G88" i="2" s="1"/>
  <c r="F87" i="2"/>
  <c r="G87" i="2"/>
  <c r="A80" i="2"/>
  <c r="A76" i="2"/>
  <c r="H71" i="2"/>
  <c r="I71" i="2"/>
  <c r="J71" i="2"/>
  <c r="E66" i="2"/>
  <c r="H24" i="1" s="1"/>
  <c r="AR2" i="5" s="1"/>
  <c r="B66" i="2"/>
  <c r="G65" i="2"/>
  <c r="D65" i="2"/>
  <c r="G64" i="2"/>
  <c r="D64" i="2"/>
  <c r="D66" i="2" s="1"/>
  <c r="G63" i="2"/>
  <c r="D63" i="2"/>
  <c r="E61" i="2"/>
  <c r="H23" i="1"/>
  <c r="AQ2" i="5" s="1"/>
  <c r="B61" i="2"/>
  <c r="G60" i="2"/>
  <c r="D60" i="2"/>
  <c r="H60" i="2" s="1"/>
  <c r="I60" i="2" s="1"/>
  <c r="G59" i="2"/>
  <c r="G61" i="2" s="1"/>
  <c r="D59" i="2"/>
  <c r="G58" i="2"/>
  <c r="D58" i="2"/>
  <c r="D61" i="2" s="1"/>
  <c r="E56" i="2"/>
  <c r="H22" i="1" s="1"/>
  <c r="AP2" i="5" s="1"/>
  <c r="B56" i="2"/>
  <c r="G55" i="2"/>
  <c r="H55" i="2" s="1"/>
  <c r="D55" i="2"/>
  <c r="G54" i="2"/>
  <c r="D54" i="2"/>
  <c r="G53" i="2"/>
  <c r="H53" i="2" s="1"/>
  <c r="I53" i="2" s="1"/>
  <c r="D53" i="2"/>
  <c r="E51" i="2"/>
  <c r="H21" i="1"/>
  <c r="AO2" i="5" s="1"/>
  <c r="B51" i="2"/>
  <c r="G50" i="2"/>
  <c r="D50" i="2"/>
  <c r="G49" i="2"/>
  <c r="D49" i="2"/>
  <c r="G48" i="2"/>
  <c r="D48" i="2"/>
  <c r="G47" i="2"/>
  <c r="D47" i="2"/>
  <c r="G46" i="2"/>
  <c r="D46" i="2"/>
  <c r="H46" i="2" s="1"/>
  <c r="G45" i="2"/>
  <c r="D45" i="2"/>
  <c r="E43" i="2"/>
  <c r="B43" i="2"/>
  <c r="G42" i="2"/>
  <c r="D42" i="2"/>
  <c r="G41" i="2"/>
  <c r="D41" i="2"/>
  <c r="G40" i="2"/>
  <c r="G43" i="2" s="1"/>
  <c r="D40" i="2"/>
  <c r="E38" i="2"/>
  <c r="H19" i="1"/>
  <c r="AM2" i="5" s="1"/>
  <c r="B38" i="2"/>
  <c r="G37" i="2"/>
  <c r="D37" i="2"/>
  <c r="G36" i="2"/>
  <c r="D36" i="2"/>
  <c r="G35" i="2"/>
  <c r="D35" i="2"/>
  <c r="D38" i="2" s="1"/>
  <c r="H38" i="2" s="1"/>
  <c r="E33" i="2"/>
  <c r="H18" i="1" s="1"/>
  <c r="AL2" i="5" s="1"/>
  <c r="B33" i="2"/>
  <c r="G32" i="2"/>
  <c r="D32" i="2"/>
  <c r="G31" i="2"/>
  <c r="D31" i="2"/>
  <c r="H31" i="2" s="1"/>
  <c r="G30" i="2"/>
  <c r="H30" i="2" s="1"/>
  <c r="I30" i="2" s="1"/>
  <c r="D30" i="2"/>
  <c r="E28" i="2"/>
  <c r="H17" i="1"/>
  <c r="AK2" i="5" s="1"/>
  <c r="B28" i="2"/>
  <c r="G27" i="2"/>
  <c r="G26" i="2"/>
  <c r="H26" i="2" s="1"/>
  <c r="I26" i="2" s="1"/>
  <c r="G25" i="2"/>
  <c r="H25" i="2"/>
  <c r="I25" i="2" s="1"/>
  <c r="G24" i="2"/>
  <c r="E22" i="2"/>
  <c r="H16" i="1"/>
  <c r="AJ2" i="5" s="1"/>
  <c r="B22" i="2"/>
  <c r="G21" i="2"/>
  <c r="D21" i="2"/>
  <c r="H21" i="2" s="1"/>
  <c r="I21" i="2" s="1"/>
  <c r="D20" i="2"/>
  <c r="H20" i="2" s="1"/>
  <c r="I20" i="2" s="1"/>
  <c r="G19" i="2"/>
  <c r="D19" i="2"/>
  <c r="G18" i="2"/>
  <c r="D18" i="2"/>
  <c r="G17" i="2"/>
  <c r="D17" i="2"/>
  <c r="D22" i="2" s="1"/>
  <c r="B80" i="2"/>
  <c r="B7" i="2"/>
  <c r="B5" i="2"/>
  <c r="B79" i="2" s="1"/>
  <c r="F66" i="1"/>
  <c r="O2" i="5"/>
  <c r="J2" i="5"/>
  <c r="F60" i="1"/>
  <c r="M2" i="5" s="1"/>
  <c r="F58" i="1"/>
  <c r="L2" i="5"/>
  <c r="F54" i="1"/>
  <c r="P2" i="5" s="1"/>
  <c r="F52" i="1"/>
  <c r="F43" i="1"/>
  <c r="AG2" i="5" s="1"/>
  <c r="F42" i="1"/>
  <c r="AH2" i="5"/>
  <c r="F40" i="1"/>
  <c r="AE2" i="5" s="1"/>
  <c r="F36" i="1"/>
  <c r="F28" i="1"/>
  <c r="F39" i="1"/>
  <c r="AD2" i="5" s="1"/>
  <c r="H49" i="2"/>
  <c r="I49" i="2" s="1"/>
  <c r="I55" i="2"/>
  <c r="H63" i="2"/>
  <c r="I63" i="2" s="1"/>
  <c r="H18" i="2"/>
  <c r="I18" i="2" s="1"/>
  <c r="H45" i="2"/>
  <c r="I45" i="2"/>
  <c r="F34" i="1"/>
  <c r="E148" i="2"/>
  <c r="F114" i="2"/>
  <c r="G114" i="2" s="1"/>
  <c r="B69" i="2"/>
  <c r="H42" i="2"/>
  <c r="I42" i="2" s="1"/>
  <c r="D51" i="2"/>
  <c r="D56" i="2"/>
  <c r="F120" i="2"/>
  <c r="G120" i="2"/>
  <c r="H54" i="2"/>
  <c r="I54" i="2" s="1"/>
  <c r="H27" i="2"/>
  <c r="I27" i="2"/>
  <c r="H64" i="2"/>
  <c r="I64" i="2" s="1"/>
  <c r="H36" i="2"/>
  <c r="I36" i="2"/>
  <c r="H24" i="2"/>
  <c r="I24" i="2"/>
  <c r="F128" i="2"/>
  <c r="G139" i="2"/>
  <c r="H139" i="2"/>
  <c r="F92" i="2"/>
  <c r="G92" i="2" s="1"/>
  <c r="G51" i="2"/>
  <c r="H51" i="2" s="1"/>
  <c r="I51" i="2" s="1"/>
  <c r="H65" i="2"/>
  <c r="I65" i="2" s="1"/>
  <c r="I46" i="2"/>
  <c r="H19" i="2"/>
  <c r="I19" i="2" s="1"/>
  <c r="H48" i="2"/>
  <c r="I48" i="2"/>
  <c r="G33" i="2"/>
  <c r="F18" i="1" s="1"/>
  <c r="S2" i="5" s="1"/>
  <c r="G38" i="2"/>
  <c r="H37" i="2"/>
  <c r="I37" i="2" s="1"/>
  <c r="H47" i="2"/>
  <c r="I47" i="2" s="1"/>
  <c r="H50" i="2"/>
  <c r="I50" i="2" s="1"/>
  <c r="I31" i="2"/>
  <c r="F21" i="1"/>
  <c r="V2" i="5" s="1"/>
  <c r="H120" i="2"/>
  <c r="G28" i="2"/>
  <c r="F17" i="1" s="1"/>
  <c r="R2" i="5" s="1"/>
  <c r="H32" i="2"/>
  <c r="I32" i="2" s="1"/>
  <c r="G137" i="2"/>
  <c r="H137" i="2"/>
  <c r="G66" i="2"/>
  <c r="F24" i="1" s="1"/>
  <c r="Y2" i="5" s="1"/>
  <c r="H100" i="2"/>
  <c r="D33" i="2"/>
  <c r="H33" i="2"/>
  <c r="H20" i="1"/>
  <c r="AN2" i="5"/>
  <c r="F20" i="1"/>
  <c r="U2" i="5" s="1"/>
  <c r="J51" i="2"/>
  <c r="F19" i="1"/>
  <c r="T2" i="5" s="1"/>
  <c r="I33" i="2"/>
  <c r="J33" i="2" s="1"/>
  <c r="H28" i="2"/>
  <c r="J28" i="2" s="1"/>
  <c r="G145" i="2"/>
  <c r="I28" i="2"/>
  <c r="I38" i="2" l="1"/>
  <c r="J38" i="2"/>
  <c r="G22" i="2"/>
  <c r="H17" i="2"/>
  <c r="I17" i="2" s="1"/>
  <c r="H145" i="2"/>
  <c r="H66" i="2"/>
  <c r="H114" i="2"/>
  <c r="H26" i="1"/>
  <c r="AU2" i="5" s="1"/>
  <c r="G128" i="2"/>
  <c r="H128" i="2"/>
  <c r="F46" i="1"/>
  <c r="AT2" i="5" s="1"/>
  <c r="Z2" i="5"/>
  <c r="H58" i="2"/>
  <c r="I58" i="2" s="1"/>
  <c r="H92" i="2"/>
  <c r="H35" i="2"/>
  <c r="I35" i="2" s="1"/>
  <c r="D43" i="2"/>
  <c r="H43" i="2" s="1"/>
  <c r="H41" i="2"/>
  <c r="I41" i="2" s="1"/>
  <c r="H61" i="2"/>
  <c r="F23" i="1"/>
  <c r="X2" i="5" s="1"/>
  <c r="F98" i="2"/>
  <c r="F35" i="1"/>
  <c r="AA2" i="5" s="1"/>
  <c r="H40" i="2"/>
  <c r="I40" i="2" s="1"/>
  <c r="H59" i="2"/>
  <c r="I59" i="2" s="1"/>
  <c r="E69" i="2"/>
  <c r="F106" i="2"/>
  <c r="G56" i="2"/>
  <c r="F16" i="1" l="1"/>
  <c r="G69" i="2"/>
  <c r="H22" i="2"/>
  <c r="F22" i="1"/>
  <c r="W2" i="5" s="1"/>
  <c r="H56" i="2"/>
  <c r="I61" i="2"/>
  <c r="J61" i="2" s="1"/>
  <c r="I66" i="2"/>
  <c r="J66" i="2" s="1"/>
  <c r="G106" i="2"/>
  <c r="H106" i="2" s="1"/>
  <c r="G98" i="2"/>
  <c r="H98" i="2" s="1"/>
  <c r="F148" i="2"/>
  <c r="G148" i="2" s="1"/>
  <c r="I43" i="2"/>
  <c r="J43" i="2" s="1"/>
  <c r="D69" i="2"/>
  <c r="I22" i="2" l="1"/>
  <c r="J22" i="2" s="1"/>
  <c r="G73" i="2"/>
  <c r="E71" i="2"/>
  <c r="H69" i="2"/>
  <c r="I69" i="2" s="1"/>
  <c r="D73" i="2"/>
  <c r="D150" i="2" s="1"/>
  <c r="B71" i="2"/>
  <c r="I56" i="2"/>
  <c r="J56" i="2" s="1"/>
  <c r="Q2" i="5"/>
  <c r="F26" i="1"/>
  <c r="F30" i="1" l="1"/>
  <c r="E28" i="1"/>
  <c r="B152" i="2"/>
  <c r="D156" i="2"/>
  <c r="D166" i="2" s="1"/>
  <c r="D170" i="2" s="1"/>
  <c r="H73" i="2"/>
  <c r="I73" i="2" s="1"/>
  <c r="E150" i="2"/>
  <c r="D172" i="2" l="1"/>
  <c r="C2" i="5" s="1"/>
  <c r="E2" i="5"/>
  <c r="F150" i="2"/>
  <c r="G150" i="2" s="1"/>
  <c r="E156" i="2"/>
  <c r="C152" i="2"/>
  <c r="AS2" i="5"/>
  <c r="F49" i="1"/>
  <c r="E52" i="1" l="1"/>
  <c r="F56" i="1"/>
  <c r="F156" i="2"/>
  <c r="E166" i="2"/>
  <c r="E170" i="2" s="1"/>
  <c r="F64" i="1" l="1"/>
  <c r="K2" i="5"/>
  <c r="E172" i="2"/>
  <c r="D2" i="5" s="1"/>
  <c r="F170" i="2"/>
  <c r="F2" i="5"/>
  <c r="F166" i="2"/>
  <c r="G156" i="2"/>
  <c r="G166" i="2" s="1"/>
  <c r="F172" i="2" l="1"/>
  <c r="G170" i="2"/>
  <c r="F68" i="1"/>
  <c r="N2" i="5"/>
</calcChain>
</file>

<file path=xl/sharedStrings.xml><?xml version="1.0" encoding="utf-8"?>
<sst xmlns="http://schemas.openxmlformats.org/spreadsheetml/2006/main" count="581" uniqueCount="321">
  <si>
    <t>BUDGET SUMMARY FORM</t>
  </si>
  <si>
    <t>Agency/Provider</t>
  </si>
  <si>
    <t xml:space="preserve"> </t>
  </si>
  <si>
    <t>Program/Facility</t>
  </si>
  <si>
    <t>Fiscal Year</t>
  </si>
  <si>
    <t>Term of Contract</t>
  </si>
  <si>
    <t>Date</t>
  </si>
  <si>
    <t xml:space="preserve">Agency Representative </t>
  </si>
  <si>
    <t>Title</t>
  </si>
  <si>
    <t>Agency Telephone</t>
  </si>
  <si>
    <t>Agency E-mail</t>
  </si>
  <si>
    <t>I</t>
  </si>
  <si>
    <t>PERSONNEL SERVICES (PS)</t>
  </si>
  <si>
    <t xml:space="preserve"> ORIGINAL BUDGET</t>
  </si>
  <si>
    <t>FTE'S</t>
  </si>
  <si>
    <t>Administration</t>
  </si>
  <si>
    <t/>
  </si>
  <si>
    <t>Child Care (Tier IIs only)</t>
  </si>
  <si>
    <t>Recreation</t>
  </si>
  <si>
    <t>Security</t>
  </si>
  <si>
    <t>Maintenance</t>
  </si>
  <si>
    <t>MVO</t>
  </si>
  <si>
    <t>Kitchen</t>
  </si>
  <si>
    <t>TOTAL  PERSONNEL SERVICES</t>
  </si>
  <si>
    <t>II</t>
  </si>
  <si>
    <t>FRINGE  BENEFITS</t>
  </si>
  <si>
    <t>III</t>
  </si>
  <si>
    <t>TOTAL PS</t>
  </si>
  <si>
    <t>IV</t>
  </si>
  <si>
    <t>OTHER THAN PERSONNEL SERVICE</t>
  </si>
  <si>
    <t>Office Equipment</t>
  </si>
  <si>
    <t>Client Supplies/Furniture</t>
  </si>
  <si>
    <t>Client Transportation</t>
  </si>
  <si>
    <t>Utilities</t>
  </si>
  <si>
    <t>Office Expenses</t>
  </si>
  <si>
    <t>Professional Costs</t>
  </si>
  <si>
    <t>Maintenance/Repair</t>
  </si>
  <si>
    <t>Mechanical System Contracts</t>
  </si>
  <si>
    <t>Food</t>
  </si>
  <si>
    <t>Contracted Security</t>
  </si>
  <si>
    <t>Vehicle Expenses</t>
  </si>
  <si>
    <t>TOTAL OTPS</t>
  </si>
  <si>
    <t>V</t>
  </si>
  <si>
    <t>TOTAL PS &amp;  OTPS  ( III + IV )</t>
  </si>
  <si>
    <t>VI</t>
  </si>
  <si>
    <t>ADMINISTRATIVE  OVERHEAD</t>
  </si>
  <si>
    <t>VII</t>
  </si>
  <si>
    <t>RENT</t>
  </si>
  <si>
    <t>VIII</t>
  </si>
  <si>
    <t>TOTAL (without Debt Service)  ( V + VI + VII )</t>
  </si>
  <si>
    <t>IX</t>
  </si>
  <si>
    <t xml:space="preserve">START UP </t>
  </si>
  <si>
    <t>X</t>
  </si>
  <si>
    <t xml:space="preserve">DEBT SERVICE AMORTIZATION  </t>
  </si>
  <si>
    <t>XI</t>
  </si>
  <si>
    <t>XII</t>
  </si>
  <si>
    <t>XIII</t>
  </si>
  <si>
    <t>XIV</t>
  </si>
  <si>
    <t>REVENUE</t>
  </si>
  <si>
    <t>Provider</t>
  </si>
  <si>
    <t>LINE ITEM BUDGET FORM - A</t>
  </si>
  <si>
    <t>Date:</t>
  </si>
  <si>
    <t>$</t>
  </si>
  <si>
    <t>%</t>
  </si>
  <si>
    <t xml:space="preserve">Justification </t>
  </si>
  <si>
    <t>Salary</t>
  </si>
  <si>
    <t>Total</t>
  </si>
  <si>
    <t>Variance</t>
  </si>
  <si>
    <t>Needed?</t>
  </si>
  <si>
    <t>Subtotal Administration</t>
  </si>
  <si>
    <t>- - -</t>
  </si>
  <si>
    <t xml:space="preserve">- - - </t>
  </si>
  <si>
    <t>Subtotal Child Care (Tier IIs only)</t>
  </si>
  <si>
    <t>Subtotal Recreation</t>
  </si>
  <si>
    <t>Subtotal Security</t>
  </si>
  <si>
    <t>Subtotal Maintenance</t>
  </si>
  <si>
    <t>Subtotal Kitchen</t>
  </si>
  <si>
    <t xml:space="preserve">         Subtotal PS</t>
  </si>
  <si>
    <t xml:space="preserve">         TOTAL PS</t>
  </si>
  <si>
    <t>Justification</t>
  </si>
  <si>
    <t>Budget</t>
  </si>
  <si>
    <t>Office Equipment Purchase/Replacement/Lease</t>
  </si>
  <si>
    <t>Office Furniture Replacement and Purchase</t>
  </si>
  <si>
    <t>Copier</t>
  </si>
  <si>
    <t>Fax</t>
  </si>
  <si>
    <t>Computer</t>
  </si>
  <si>
    <t xml:space="preserve">Subtotal Office Equipment </t>
  </si>
  <si>
    <t>Laundry and Replacement Linen</t>
  </si>
  <si>
    <t>Client Furniture (Purchase and Replacement)</t>
  </si>
  <si>
    <t>Client Supplies</t>
  </si>
  <si>
    <t>Program Supplies</t>
  </si>
  <si>
    <t>Subtotal Client Supplies/Furniture</t>
  </si>
  <si>
    <t>Telephone</t>
  </si>
  <si>
    <t>Electricity</t>
  </si>
  <si>
    <t>Oil/Gas</t>
  </si>
  <si>
    <t>Water/Sewer</t>
  </si>
  <si>
    <t>Subtotal Utilities</t>
  </si>
  <si>
    <t>Office Supplies</t>
  </si>
  <si>
    <t>Postage</t>
  </si>
  <si>
    <t>Insurance</t>
  </si>
  <si>
    <t>Recruitment and Advertising</t>
  </si>
  <si>
    <t>Staff Training</t>
  </si>
  <si>
    <t>Staff Transportation</t>
  </si>
  <si>
    <t>Subtotal Office Expenses</t>
  </si>
  <si>
    <t>A-133 Audit Fees</t>
  </si>
  <si>
    <t>Consultants</t>
  </si>
  <si>
    <t>Maintenance Equipment Replacement</t>
  </si>
  <si>
    <t>Office Equipment Repair</t>
  </si>
  <si>
    <t>Miscellaneous Repairs (Directly Paid)</t>
  </si>
  <si>
    <t>Miscellaneous Repairs (Contracted)</t>
  </si>
  <si>
    <t>Maintenance Supplies</t>
  </si>
  <si>
    <t>Janitorial  Supplies</t>
  </si>
  <si>
    <t>Subtotal Maintenance/Repair</t>
  </si>
  <si>
    <t>HVAC/Boiler System Maintenance</t>
  </si>
  <si>
    <t>Emergency Generator Maintenance</t>
  </si>
  <si>
    <t>Fire Detection/Suppression/Central Station</t>
  </si>
  <si>
    <t>Extermination Contract</t>
  </si>
  <si>
    <t xml:space="preserve">Elevator Maintenance </t>
  </si>
  <si>
    <t>Subtotal Mechanical System Contracts</t>
  </si>
  <si>
    <t>Vehicle Rental/Lease</t>
  </si>
  <si>
    <t>Vehicle Insurance</t>
  </si>
  <si>
    <t>Gasoline</t>
  </si>
  <si>
    <t>Vehicle Maintenance and Repair</t>
  </si>
  <si>
    <t>Subtotal Vehicle Expenses</t>
  </si>
  <si>
    <t xml:space="preserve">         TOTAL OTPS</t>
  </si>
  <si>
    <t>Rent</t>
  </si>
  <si>
    <t>TOTAL (without Debt Service) OPERATING BUDGET</t>
  </si>
  <si>
    <t>Start Up</t>
  </si>
  <si>
    <t xml:space="preserve">Debt Service Amortization </t>
  </si>
  <si>
    <t>GROSS  AMOUNT</t>
  </si>
  <si>
    <t>Program Name/Facility:</t>
  </si>
  <si>
    <t>JUSTIFICATION FOR CHANGES EXCEEDING $10,000 OR 10%</t>
  </si>
  <si>
    <t>Category</t>
  </si>
  <si>
    <t>Dollar Change</t>
  </si>
  <si>
    <t>% Change</t>
  </si>
  <si>
    <t>Capacity</t>
  </si>
  <si>
    <t>Occupancy Rate</t>
  </si>
  <si>
    <t>Old Rate</t>
  </si>
  <si>
    <t>New Rate</t>
  </si>
  <si>
    <t>New Total Budget</t>
  </si>
  <si>
    <t>Date Received</t>
  </si>
  <si>
    <t>Previous Yr Budget</t>
  </si>
  <si>
    <t>Withhold Sanction</t>
  </si>
  <si>
    <t>Equipment</t>
  </si>
  <si>
    <t>Professional</t>
  </si>
  <si>
    <t>Mechanical Systems Contracts</t>
  </si>
  <si>
    <t>Vehicle Costs</t>
  </si>
  <si>
    <t xml:space="preserve">FY </t>
  </si>
  <si>
    <t>Facility</t>
  </si>
  <si>
    <t>Effective Dates</t>
  </si>
  <si>
    <t>Facility Type</t>
  </si>
  <si>
    <t>Address</t>
  </si>
  <si>
    <t xml:space="preserve">Date: </t>
  </si>
  <si>
    <t>CONSULTANT PROJECT INFORMATION</t>
  </si>
  <si>
    <t>Name of Consultant (s) /Firm</t>
  </si>
  <si>
    <t>Project Title</t>
  </si>
  <si>
    <t xml:space="preserve">Total Annual </t>
  </si>
  <si>
    <t>Project Description</t>
  </si>
  <si>
    <t>Contact Information</t>
  </si>
  <si>
    <t>Award Amount</t>
  </si>
  <si>
    <t>Phone / Fax</t>
  </si>
  <si>
    <t>Note: Please make additional copies, if necessary.</t>
  </si>
  <si>
    <t>Amendments</t>
  </si>
  <si>
    <t>Startup</t>
  </si>
  <si>
    <t>Debt Service Amortization</t>
  </si>
  <si>
    <t>Gross Amount</t>
  </si>
  <si>
    <t>Revenue</t>
  </si>
  <si>
    <t>Percent</t>
  </si>
  <si>
    <t>Total Operating Budget (Without Adjustments)</t>
  </si>
  <si>
    <t>ANNUAL REVIEW</t>
  </si>
  <si>
    <t>PAYMENT</t>
  </si>
  <si>
    <t>MONTH / DAY / YEAR</t>
  </si>
  <si>
    <t>YEARS / MONTHS</t>
  </si>
  <si>
    <t>(Principle &amp; Interest)</t>
  </si>
  <si>
    <t>PAYEE'S NAME / ADDRESS</t>
  </si>
  <si>
    <t>DEBT SERVICE</t>
  </si>
  <si>
    <t xml:space="preserve">REQUESTED ON </t>
  </si>
  <si>
    <t>MONTHLY</t>
  </si>
  <si>
    <t>END DATE</t>
  </si>
  <si>
    <t>START DATE</t>
  </si>
  <si>
    <t xml:space="preserve">TOTAL NUMBER </t>
  </si>
  <si>
    <t>SERVICE AMOUNT</t>
  </si>
  <si>
    <t>YEARLY AMOUNT</t>
  </si>
  <si>
    <t>TOTAL DEBT</t>
  </si>
  <si>
    <t>Other Revenue (Specify)</t>
  </si>
  <si>
    <t>10)</t>
  </si>
  <si>
    <t>(Specify)</t>
  </si>
  <si>
    <t>Other Non DHS Funding</t>
  </si>
  <si>
    <t>(9)</t>
  </si>
  <si>
    <t>Interest Income</t>
  </si>
  <si>
    <t>(8)</t>
  </si>
  <si>
    <t>Federal Grants (Specify)</t>
  </si>
  <si>
    <t>(7)</t>
  </si>
  <si>
    <t>State Grants (Specify)</t>
  </si>
  <si>
    <t>(6)</t>
  </si>
  <si>
    <t>(Produced by Clients)</t>
  </si>
  <si>
    <t>Sale of Goods and Services</t>
  </si>
  <si>
    <t>(5)</t>
  </si>
  <si>
    <t>Fee for Service</t>
  </si>
  <si>
    <t>(4)</t>
  </si>
  <si>
    <t>Private Insurance</t>
  </si>
  <si>
    <t>(3)</t>
  </si>
  <si>
    <t>Medicare</t>
  </si>
  <si>
    <t>(2)</t>
  </si>
  <si>
    <t>Medicaid</t>
  </si>
  <si>
    <t xml:space="preserve">(1) </t>
  </si>
  <si>
    <t>Applicable Revenue</t>
  </si>
  <si>
    <t>(Visits X Rate X Collection Rate)</t>
  </si>
  <si>
    <t>Source of Income</t>
  </si>
  <si>
    <t>Budgeted</t>
  </si>
  <si>
    <t>Calculation</t>
  </si>
  <si>
    <t>Calculation of Budgeted Applicable Revenue</t>
  </si>
  <si>
    <t>PROPOSED REVENUE</t>
  </si>
  <si>
    <t>Depreciation</t>
  </si>
  <si>
    <t>CAPITAL ITEM</t>
  </si>
  <si>
    <t>TOTAL COST</t>
  </si>
  <si>
    <t>USEFUL</t>
  </si>
  <si>
    <t>LIFE</t>
  </si>
  <si>
    <t>TO BE</t>
  </si>
  <si>
    <t>DEPRECIATED</t>
  </si>
  <si>
    <t>ANNUAL AMOUNT</t>
  </si>
  <si>
    <t>TOTAL DEPRECIATION</t>
  </si>
  <si>
    <t>TO DATE</t>
  </si>
  <si>
    <t>AMENDMENTS (I.E., DEPRECIATION, NEW NEED, ETC.)</t>
  </si>
  <si>
    <t>GROSS AMOUNT ( VIII + IX + X + XI )</t>
  </si>
  <si>
    <t>LDSS Payment Code</t>
  </si>
  <si>
    <t>Title of Request</t>
  </si>
  <si>
    <t>Justification for Request</t>
  </si>
  <si>
    <t>Amount Funded</t>
  </si>
  <si>
    <t>Funded By</t>
  </si>
  <si>
    <t>Fringe Benefits</t>
  </si>
  <si>
    <t>Page 1 - PERSONNEL SERVICE (PS)</t>
  </si>
  <si>
    <t>Page 2 - OTHER THAN PERSONNEL SERVICE (OTPS)</t>
  </si>
  <si>
    <t xml:space="preserve">TOTAL PS &amp;  OTPS </t>
  </si>
  <si>
    <t>Subtotal Professional Services</t>
  </si>
  <si>
    <t>BALANCE AT END FISCAL YEAR</t>
  </si>
  <si>
    <t>BALANCE AT BEGINING OF FISCAL YEAR</t>
  </si>
  <si>
    <t>Position Title</t>
  </si>
  <si>
    <t>New Need</t>
  </si>
  <si>
    <t>TOTAL FUNDING</t>
  </si>
  <si>
    <t>Contract No.</t>
  </si>
  <si>
    <t>Accounting</t>
  </si>
  <si>
    <t>Legal</t>
  </si>
  <si>
    <t>Per Diem at</t>
  </si>
  <si>
    <t>FUNDING ( XII - XIII )</t>
  </si>
  <si>
    <t>LDSS Program Representative</t>
  </si>
  <si>
    <t>LDSS Budget Representative</t>
  </si>
  <si>
    <t xml:space="preserve">Subtotal Social Work </t>
  </si>
  <si>
    <t>Subtotal Case Management</t>
  </si>
  <si>
    <t>Subtotal Motor Vehicle Operator</t>
  </si>
  <si>
    <t>Social Work</t>
  </si>
  <si>
    <t>Case Management</t>
  </si>
  <si>
    <t>ADMINISTRATIVE OVERHEAD</t>
  </si>
  <si>
    <t>Position / Title</t>
  </si>
  <si>
    <t>FTEs</t>
  </si>
  <si>
    <t>Total Salary</t>
  </si>
  <si>
    <t>Percentage of Cost to Shelter</t>
  </si>
  <si>
    <t>Total Cost to Shelter</t>
  </si>
  <si>
    <t>Item</t>
  </si>
  <si>
    <t>Cost</t>
  </si>
  <si>
    <t>Total Personnel Service</t>
  </si>
  <si>
    <t xml:space="preserve">Personnel Service </t>
  </si>
  <si>
    <t xml:space="preserve">DEPRECIATION </t>
  </si>
  <si>
    <t>DEBT SERVICE AMORTIZATION</t>
  </si>
  <si>
    <t>Other than Personnel Services</t>
  </si>
  <si>
    <t>INSURANCE ATTESTATION FORM</t>
  </si>
  <si>
    <t>Type of Insurance</t>
  </si>
  <si>
    <t>Insurance Company</t>
  </si>
  <si>
    <t>Policy Number</t>
  </si>
  <si>
    <t>Insured Period</t>
  </si>
  <si>
    <t xml:space="preserve"> Property Insurance</t>
  </si>
  <si>
    <t xml:space="preserve">   Listed insured Address</t>
  </si>
  <si>
    <t xml:space="preserve">General Liability/ Umbrella </t>
  </si>
  <si>
    <t>Automobile Insurance</t>
  </si>
  <si>
    <t xml:space="preserve">   Listed insured Vehicle ID number</t>
  </si>
  <si>
    <t>Professional Liability</t>
  </si>
  <si>
    <t xml:space="preserve"> Total number of clients and FT staff</t>
  </si>
  <si>
    <t>Boiler Insurance</t>
  </si>
  <si>
    <t>Other Insurance</t>
  </si>
  <si>
    <t>Total Insurance cost charged to Homeless shelter</t>
  </si>
  <si>
    <t>Provider Certification</t>
  </si>
  <si>
    <t xml:space="preserve">I certify that the insurance cost coverages and allocations listed above are correct; that  policies listed above will be paid in full in the stated amounts and that monies </t>
  </si>
  <si>
    <t xml:space="preserve">the best of my knowledge and belief, they are true, correct, and complete. I understand that this program/agency may be audited by the New York State Office of Temporary </t>
  </si>
  <si>
    <t xml:space="preserve">and Disability Assistance (OTDA) and that back-up documentation of insurance costs and payments must be retained for at least 24 months. </t>
  </si>
  <si>
    <t xml:space="preserve">                Title</t>
  </si>
  <si>
    <t xml:space="preserve">         Signature</t>
  </si>
  <si>
    <t>Annual Premium</t>
  </si>
  <si>
    <t>Total Charged to Shelter</t>
  </si>
  <si>
    <t>Cost Allocation Method</t>
  </si>
  <si>
    <t>% Charged to Shelter</t>
  </si>
  <si>
    <t>To be signed by the Agency Representative (Chief Executive or Fiscal Office):</t>
  </si>
  <si>
    <t>NEW NEEDS REQUEST</t>
  </si>
  <si>
    <t xml:space="preserve">claimed on a per diem basis for insurance will not supplant other available funds or in kind assistance. I declare that I have examined this form and, and to </t>
  </si>
  <si>
    <t>PSAdminFTE</t>
  </si>
  <si>
    <t>PSChildCareFTE</t>
  </si>
  <si>
    <t>PSRecreationFTE</t>
  </si>
  <si>
    <t>PSSecurityFTE</t>
  </si>
  <si>
    <t>PSMaintenanceFTE</t>
  </si>
  <si>
    <t>PSMVOFTE</t>
  </si>
  <si>
    <t>PSKitchenFTE</t>
  </si>
  <si>
    <t>PSCaseManagementFTE</t>
  </si>
  <si>
    <t>PSSocialWorkFTE</t>
  </si>
  <si>
    <t>PSTotal</t>
  </si>
  <si>
    <t>OTPSTotal</t>
  </si>
  <si>
    <t>PSAdministration</t>
  </si>
  <si>
    <t>PSChild Care</t>
  </si>
  <si>
    <t>PSRecreation</t>
  </si>
  <si>
    <t>PSSecurity</t>
  </si>
  <si>
    <t>PSMaintenance</t>
  </si>
  <si>
    <t>PSVehicle</t>
  </si>
  <si>
    <t>PSSocialWork</t>
  </si>
  <si>
    <t>PSCaseManagement</t>
  </si>
  <si>
    <t>Total FTEs</t>
  </si>
  <si>
    <t>PSKitchen</t>
  </si>
  <si>
    <t>Federal EIN</t>
  </si>
  <si>
    <t>Vendor ID #</t>
  </si>
  <si>
    <t>FY  20__ Annual Budget</t>
  </si>
  <si>
    <t>FY  20 __ Annual Budget</t>
  </si>
  <si>
    <t>FY 20__   Annual</t>
  </si>
  <si>
    <t>FY  20__ Annual</t>
  </si>
  <si>
    <t xml:space="preserve">Administrative Overhead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</si>
</sst>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0.00_)"/>
    <numFmt numFmtId="166" formatCode="#,##0.0_);\(#,##0.0\)"/>
    <numFmt numFmtId="167" formatCode="mm/dd/yy;@"/>
    <numFmt numFmtId="168" formatCode="0.0%"/>
    <numFmt numFmtId="169" formatCode="&quot;$&quot;#,##0"/>
    <numFmt numFmtId="170" formatCode="mm/dd/yy"/>
    <numFmt numFmtId="171" formatCode="&quot;$&quot;#,##0.00"/>
    <numFmt numFmtId="172" formatCode="&quot;$&quot;#,##0.0000_);\(&quot;$&quot;#,##0.0000\)"/>
    <numFmt numFmtId="173" formatCode="_-* #,##0\ _F_-;\-* #,##0\ _F_-;_-* &quot;-&quot;\ _F_-;_-@_-"/>
    <numFmt numFmtId="174" formatCode="_-* #,##0.00\ _F_-;\-* #,##0.00\ _F_-;_-* &quot;-&quot;??\ _F_-;_-@_-"/>
    <numFmt numFmtId="175" formatCode="_-* #,##0\ &quot;F&quot;_-;\-* #,##0\ &quot;F&quot;_-;_-* &quot;-&quot;\ &quot;F&quot;_-;_-@_-"/>
    <numFmt numFmtId="176" formatCode="_-* #,##0.00\ &quot;F&quot;_-;\-* #,##0.00\ &quot;F&quot;_-;_-* &quot;-&quot;??\ &quot;F&quot;_-;_-@_-"/>
  </numFmts>
  <fonts count="86">
    <font>
      <sz val="12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u/>
      <sz val="18"/>
      <name val="Arial"/>
      <family val="2"/>
    </font>
    <font>
      <u/>
      <sz val="9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name val="Times New Roman"/>
      <family val="1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Helv"/>
    </font>
    <font>
      <sz val="10"/>
      <color indexed="52"/>
      <name val="Arial"/>
      <family val="2"/>
    </font>
    <font>
      <sz val="12"/>
      <color indexed="9"/>
      <name val="Helv"/>
    </font>
    <font>
      <sz val="10"/>
      <color indexed="60"/>
      <name val="Arial"/>
      <family val="2"/>
    </font>
    <font>
      <b/>
      <i/>
      <sz val="16"/>
      <name val="Helv"/>
    </font>
    <font>
      <sz val="11"/>
      <name val="Arial"/>
      <family val="2"/>
    </font>
    <font>
      <sz val="11"/>
      <name val="‚l‚r –¾’©"/>
      <charset val="128"/>
    </font>
    <font>
      <b/>
      <sz val="10"/>
      <color indexed="63"/>
      <name val="Arial"/>
      <family val="2"/>
    </font>
    <font>
      <sz val="10"/>
      <name val="Tms Rmn"/>
    </font>
    <font>
      <sz val="8"/>
      <name val="Helv"/>
    </font>
    <font>
      <b/>
      <sz val="8"/>
      <color indexed="8"/>
      <name val="Helv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7">
    <xf numFmtId="0" fontId="0" fillId="0" borderId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3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3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32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32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32" borderId="0" applyNumberFormat="0" applyBorder="0" applyAlignment="0" applyProtection="0"/>
    <xf numFmtId="0" fontId="68" fillId="32" borderId="0" applyNumberFormat="0" applyBorder="0" applyAlignment="0" applyProtection="0"/>
    <xf numFmtId="0" fontId="32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32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8" fillId="34" borderId="0" applyNumberFormat="0" applyBorder="0" applyAlignment="0" applyProtection="0"/>
    <xf numFmtId="0" fontId="68" fillId="34" borderId="0" applyNumberFormat="0" applyBorder="0" applyAlignment="0" applyProtection="0"/>
    <xf numFmtId="0" fontId="32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32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8" fillId="36" borderId="0" applyNumberFormat="0" applyBorder="0" applyAlignment="0" applyProtection="0"/>
    <xf numFmtId="0" fontId="68" fillId="36" borderId="0" applyNumberFormat="0" applyBorder="0" applyAlignment="0" applyProtection="0"/>
    <xf numFmtId="0" fontId="3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32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32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39" borderId="0" applyNumberFormat="0" applyBorder="0" applyAlignment="0" applyProtection="0"/>
    <xf numFmtId="0" fontId="68" fillId="39" borderId="0" applyNumberFormat="0" applyBorder="0" applyAlignment="0" applyProtection="0"/>
    <xf numFmtId="0" fontId="32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33" fillId="12" borderId="0" applyNumberFormat="0" applyBorder="0" applyAlignment="0" applyProtection="0"/>
    <xf numFmtId="0" fontId="14" fillId="12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33" fillId="9" borderId="0" applyNumberFormat="0" applyBorder="0" applyAlignment="0" applyProtection="0"/>
    <xf numFmtId="0" fontId="14" fillId="9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33" fillId="10" borderId="0" applyNumberFormat="0" applyBorder="0" applyAlignment="0" applyProtection="0"/>
    <xf numFmtId="0" fontId="14" fillId="10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33" fillId="13" borderId="0" applyNumberFormat="0" applyBorder="0" applyAlignment="0" applyProtection="0"/>
    <xf numFmtId="0" fontId="14" fillId="13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33" fillId="14" borderId="0" applyNumberFormat="0" applyBorder="0" applyAlignment="0" applyProtection="0"/>
    <xf numFmtId="0" fontId="14" fillId="14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33" fillId="15" borderId="0" applyNumberFormat="0" applyBorder="0" applyAlignment="0" applyProtection="0"/>
    <xf numFmtId="0" fontId="14" fillId="15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33" fillId="16" borderId="0" applyNumberFormat="0" applyBorder="0" applyAlignment="0" applyProtection="0"/>
    <xf numFmtId="0" fontId="14" fillId="16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33" fillId="17" borderId="0" applyNumberFormat="0" applyBorder="0" applyAlignment="0" applyProtection="0"/>
    <xf numFmtId="0" fontId="14" fillId="17" borderId="0" applyNumberFormat="0" applyBorder="0" applyAlignment="0" applyProtection="0"/>
    <xf numFmtId="0" fontId="69" fillId="48" borderId="0" applyNumberFormat="0" applyBorder="0" applyAlignment="0" applyProtection="0"/>
    <xf numFmtId="0" fontId="69" fillId="48" borderId="0" applyNumberFormat="0" applyBorder="0" applyAlignment="0" applyProtection="0"/>
    <xf numFmtId="0" fontId="33" fillId="18" borderId="0" applyNumberFormat="0" applyBorder="0" applyAlignment="0" applyProtection="0"/>
    <xf numFmtId="0" fontId="14" fillId="18" borderId="0" applyNumberFormat="0" applyBorder="0" applyAlignment="0" applyProtection="0"/>
    <xf numFmtId="0" fontId="69" fillId="49" borderId="0" applyNumberFormat="0" applyBorder="0" applyAlignment="0" applyProtection="0"/>
    <xf numFmtId="0" fontId="69" fillId="49" borderId="0" applyNumberFormat="0" applyBorder="0" applyAlignment="0" applyProtection="0"/>
    <xf numFmtId="0" fontId="33" fillId="13" borderId="0" applyNumberFormat="0" applyBorder="0" applyAlignment="0" applyProtection="0"/>
    <xf numFmtId="0" fontId="14" fillId="13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33" fillId="14" borderId="0" applyNumberFormat="0" applyBorder="0" applyAlignment="0" applyProtection="0"/>
    <xf numFmtId="0" fontId="14" fillId="14" borderId="0" applyNumberFormat="0" applyBorder="0" applyAlignment="0" applyProtection="0"/>
    <xf numFmtId="0" fontId="69" fillId="51" borderId="0" applyNumberFormat="0" applyBorder="0" applyAlignment="0" applyProtection="0"/>
    <xf numFmtId="0" fontId="69" fillId="51" borderId="0" applyNumberFormat="0" applyBorder="0" applyAlignment="0" applyProtection="0"/>
    <xf numFmtId="0" fontId="33" fillId="19" borderId="0" applyNumberFormat="0" applyBorder="0" applyAlignment="0" applyProtection="0"/>
    <xf numFmtId="0" fontId="14" fillId="19" borderId="0" applyNumberFormat="0" applyBorder="0" applyAlignment="0" applyProtection="0"/>
    <xf numFmtId="0" fontId="34" fillId="0" borderId="0">
      <alignment horizontal="center" wrapText="1"/>
      <protection locked="0"/>
    </xf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35" fillId="3" borderId="0" applyNumberFormat="0" applyBorder="0" applyAlignment="0" applyProtection="0"/>
    <xf numFmtId="0" fontId="15" fillId="3" borderId="0" applyNumberFormat="0" applyBorder="0" applyAlignment="0" applyProtection="0"/>
    <xf numFmtId="172" fontId="2" fillId="0" borderId="0" applyFill="0" applyBorder="0" applyAlignment="0"/>
    <xf numFmtId="0" fontId="71" fillId="53" borderId="88" applyNumberFormat="0" applyAlignment="0" applyProtection="0"/>
    <xf numFmtId="0" fontId="71" fillId="53" borderId="88" applyNumberFormat="0" applyAlignment="0" applyProtection="0"/>
    <xf numFmtId="0" fontId="36" fillId="20" borderId="1" applyNumberFormat="0" applyAlignment="0" applyProtection="0"/>
    <xf numFmtId="0" fontId="16" fillId="20" borderId="1" applyNumberFormat="0" applyAlignment="0" applyProtection="0"/>
    <xf numFmtId="0" fontId="72" fillId="54" borderId="89" applyNumberFormat="0" applyAlignment="0" applyProtection="0"/>
    <xf numFmtId="0" fontId="72" fillId="54" borderId="89" applyNumberFormat="0" applyAlignment="0" applyProtection="0"/>
    <xf numFmtId="0" fontId="37" fillId="21" borderId="2" applyNumberFormat="0" applyAlignment="0" applyProtection="0"/>
    <xf numFmtId="0" fontId="17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 applyNumberFormat="0" applyAlignment="0">
      <alignment horizontal="left"/>
    </xf>
    <xf numFmtId="0" fontId="40" fillId="0" borderId="0" applyNumberFormat="0" applyAlignment="0"/>
    <xf numFmtId="44" fontId="6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1" fillId="0" borderId="0" applyNumberFormat="0" applyAlignment="0">
      <alignment horizontal="left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43" fillId="4" borderId="0" applyNumberFormat="0" applyBorder="0" applyAlignment="0" applyProtection="0"/>
    <xf numFmtId="0" fontId="19" fillId="4" borderId="0" applyNumberFormat="0" applyBorder="0" applyAlignment="0" applyProtection="0"/>
    <xf numFmtId="38" fontId="44" fillId="22" borderId="0" applyNumberFormat="0" applyBorder="0" applyAlignment="0" applyProtection="0"/>
    <xf numFmtId="0" fontId="4" fillId="0" borderId="3" applyNumberFormat="0" applyAlignment="0" applyProtection="0">
      <alignment horizontal="left" vertical="center"/>
    </xf>
    <xf numFmtId="0" fontId="4" fillId="0" borderId="4">
      <alignment horizontal="left" vertical="center"/>
    </xf>
    <xf numFmtId="0" fontId="75" fillId="0" borderId="90" applyNumberFormat="0" applyFill="0" applyAlignment="0" applyProtection="0"/>
    <xf numFmtId="0" fontId="75" fillId="0" borderId="90" applyNumberFormat="0" applyFill="0" applyAlignment="0" applyProtection="0"/>
    <xf numFmtId="0" fontId="45" fillId="0" borderId="5" applyNumberFormat="0" applyFill="0" applyAlignment="0" applyProtection="0"/>
    <xf numFmtId="0" fontId="20" fillId="0" borderId="5" applyNumberFormat="0" applyFill="0" applyAlignment="0" applyProtection="0"/>
    <xf numFmtId="0" fontId="76" fillId="0" borderId="91" applyNumberFormat="0" applyFill="0" applyAlignment="0" applyProtection="0"/>
    <xf numFmtId="0" fontId="76" fillId="0" borderId="91" applyNumberFormat="0" applyFill="0" applyAlignment="0" applyProtection="0"/>
    <xf numFmtId="0" fontId="46" fillId="0" borderId="6" applyNumberFormat="0" applyFill="0" applyAlignment="0" applyProtection="0"/>
    <xf numFmtId="0" fontId="21" fillId="0" borderId="6" applyNumberFormat="0" applyFill="0" applyAlignment="0" applyProtection="0"/>
    <xf numFmtId="0" fontId="77" fillId="0" borderId="92" applyNumberFormat="0" applyFill="0" applyAlignment="0" applyProtection="0"/>
    <xf numFmtId="0" fontId="77" fillId="0" borderId="92" applyNumberFormat="0" applyFill="0" applyAlignment="0" applyProtection="0"/>
    <xf numFmtId="0" fontId="47" fillId="0" borderId="7" applyNumberFormat="0" applyFill="0" applyAlignment="0" applyProtection="0"/>
    <xf numFmtId="0" fontId="22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0" fontId="44" fillId="23" borderId="8" applyNumberFormat="0" applyBorder="0" applyAlignment="0" applyProtection="0"/>
    <xf numFmtId="0" fontId="78" fillId="56" borderId="88" applyNumberFormat="0" applyAlignment="0" applyProtection="0"/>
    <xf numFmtId="0" fontId="78" fillId="56" borderId="88" applyNumberFormat="0" applyAlignment="0" applyProtection="0"/>
    <xf numFmtId="0" fontId="48" fillId="7" borderId="1" applyNumberFormat="0" applyAlignment="0" applyProtection="0"/>
    <xf numFmtId="0" fontId="23" fillId="7" borderId="1" applyNumberFormat="0" applyAlignment="0" applyProtection="0"/>
    <xf numFmtId="166" fontId="49" fillId="24" borderId="0"/>
    <xf numFmtId="0" fontId="2" fillId="0" borderId="9"/>
    <xf numFmtId="0" fontId="79" fillId="0" borderId="93" applyNumberFormat="0" applyFill="0" applyAlignment="0" applyProtection="0"/>
    <xf numFmtId="0" fontId="79" fillId="0" borderId="93" applyNumberFormat="0" applyFill="0" applyAlignment="0" applyProtection="0"/>
    <xf numFmtId="0" fontId="50" fillId="0" borderId="10" applyNumberFormat="0" applyFill="0" applyAlignment="0" applyProtection="0"/>
    <xf numFmtId="0" fontId="24" fillId="0" borderId="10" applyNumberFormat="0" applyFill="0" applyAlignment="0" applyProtection="0"/>
    <xf numFmtId="166" fontId="51" fillId="25" borderId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80" fillId="57" borderId="0" applyNumberFormat="0" applyBorder="0" applyAlignment="0" applyProtection="0"/>
    <xf numFmtId="0" fontId="80" fillId="57" borderId="0" applyNumberFormat="0" applyBorder="0" applyAlignment="0" applyProtection="0"/>
    <xf numFmtId="0" fontId="52" fillId="26" borderId="0" applyNumberFormat="0" applyBorder="0" applyAlignment="0" applyProtection="0"/>
    <xf numFmtId="0" fontId="25" fillId="26" borderId="0" applyNumberFormat="0" applyBorder="0" applyAlignment="0" applyProtection="0"/>
    <xf numFmtId="165" fontId="5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32" fillId="0" borderId="0"/>
    <xf numFmtId="0" fontId="2" fillId="0" borderId="0"/>
    <xf numFmtId="0" fontId="54" fillId="0" borderId="0"/>
    <xf numFmtId="0" fontId="13" fillId="0" borderId="0"/>
    <xf numFmtId="0" fontId="54" fillId="0" borderId="0"/>
    <xf numFmtId="0" fontId="68" fillId="0" borderId="0"/>
    <xf numFmtId="0" fontId="68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2" fillId="0" borderId="0"/>
    <xf numFmtId="0" fontId="81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38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54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68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2" fillId="27" borderId="11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2" fillId="27" borderId="11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0" fontId="1" fillId="58" borderId="94" applyNumberFormat="0" applyFont="0" applyAlignment="0" applyProtection="0"/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82" fillId="53" borderId="95" applyNumberFormat="0" applyAlignment="0" applyProtection="0"/>
    <xf numFmtId="0" fontId="82" fillId="53" borderId="95" applyNumberFormat="0" applyAlignment="0" applyProtection="0"/>
    <xf numFmtId="0" fontId="56" fillId="20" borderId="12" applyNumberFormat="0" applyAlignment="0" applyProtection="0"/>
    <xf numFmtId="0" fontId="26" fillId="20" borderId="12" applyNumberFormat="0" applyAlignment="0" applyProtection="0"/>
    <xf numFmtId="14" fontId="34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5" fontId="57" fillId="0" borderId="0"/>
    <xf numFmtId="0" fontId="38" fillId="0" borderId="0" applyNumberFormat="0" applyFont="0" applyFill="0" applyBorder="0" applyAlignment="0" applyProtection="0">
      <alignment horizontal="left"/>
    </xf>
    <xf numFmtId="14" fontId="58" fillId="0" borderId="0" applyNumberFormat="0" applyFill="0" applyBorder="0" applyAlignment="0" applyProtection="0">
      <alignment horizontal="left"/>
    </xf>
    <xf numFmtId="40" fontId="59" fillId="0" borderId="0" applyBorder="0">
      <alignment horizontal="right"/>
    </xf>
    <xf numFmtId="0" fontId="27" fillId="0" borderId="0" applyNumberFormat="0" applyFill="0" applyBorder="0" applyAlignment="0" applyProtection="0"/>
    <xf numFmtId="0" fontId="83" fillId="0" borderId="96" applyNumberFormat="0" applyFill="0" applyAlignment="0" applyProtection="0"/>
    <xf numFmtId="0" fontId="83" fillId="0" borderId="96" applyNumberFormat="0" applyFill="0" applyAlignment="0" applyProtection="0"/>
    <xf numFmtId="0" fontId="60" fillId="0" borderId="13" applyNumberFormat="0" applyFill="0" applyAlignment="0" applyProtection="0"/>
    <xf numFmtId="0" fontId="28" fillId="0" borderId="13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372">
    <xf numFmtId="0" fontId="0" fillId="0" borderId="0" xfId="0"/>
    <xf numFmtId="5" fontId="0" fillId="0" borderId="0" xfId="0" applyNumberFormat="1" applyProtection="1"/>
    <xf numFmtId="0" fontId="3" fillId="0" borderId="0" xfId="0" applyFont="1"/>
    <xf numFmtId="164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5" fontId="0" fillId="0" borderId="0" xfId="0" applyNumberFormat="1" applyAlignment="1" applyProtection="1">
      <alignment horizontal="centerContinuous"/>
    </xf>
    <xf numFmtId="0" fontId="6" fillId="0" borderId="0" xfId="0" applyFont="1" applyAlignment="1">
      <alignment horizontal="centerContinuous"/>
    </xf>
    <xf numFmtId="5" fontId="3" fillId="0" borderId="0" xfId="0" applyNumberFormat="1" applyFont="1" applyAlignment="1" applyProtection="1">
      <alignment horizontal="centerContinuous"/>
    </xf>
    <xf numFmtId="0" fontId="5" fillId="0" borderId="0" xfId="0" applyFont="1"/>
    <xf numFmtId="5" fontId="3" fillId="0" borderId="0" xfId="0" applyNumberFormat="1" applyFont="1" applyAlignment="1" applyProtection="1">
      <alignment horizontal="center"/>
    </xf>
    <xf numFmtId="0" fontId="0" fillId="0" borderId="14" xfId="0" applyBorder="1"/>
    <xf numFmtId="5" fontId="0" fillId="0" borderId="14" xfId="0" applyNumberFormat="1" applyBorder="1" applyProtection="1"/>
    <xf numFmtId="0" fontId="8" fillId="0" borderId="0" xfId="0" applyFont="1" applyAlignment="1">
      <alignment horizontal="center"/>
    </xf>
    <xf numFmtId="0" fontId="8" fillId="0" borderId="0" xfId="0" applyFont="1"/>
    <xf numFmtId="5" fontId="8" fillId="0" borderId="15" xfId="0" applyNumberFormat="1" applyFont="1" applyBorder="1" applyAlignment="1" applyProtection="1">
      <alignment horizontal="center"/>
    </xf>
    <xf numFmtId="0" fontId="8" fillId="0" borderId="15" xfId="0" applyFont="1" applyBorder="1" applyAlignment="1">
      <alignment horizontal="center"/>
    </xf>
    <xf numFmtId="0" fontId="4" fillId="0" borderId="0" xfId="0" applyFont="1"/>
    <xf numFmtId="5" fontId="0" fillId="0" borderId="16" xfId="0" applyNumberFormat="1" applyBorder="1" applyAlignment="1" applyProtection="1">
      <alignment horizontal="right"/>
    </xf>
    <xf numFmtId="165" fontId="0" fillId="0" borderId="16" xfId="0" applyNumberFormat="1" applyBorder="1" applyProtection="1"/>
    <xf numFmtId="5" fontId="4" fillId="0" borderId="15" xfId="0" applyNumberFormat="1" applyFont="1" applyBorder="1" applyAlignment="1" applyProtection="1">
      <alignment horizontal="right"/>
    </xf>
    <xf numFmtId="166" fontId="4" fillId="0" borderId="15" xfId="0" applyNumberFormat="1" applyFont="1" applyBorder="1" applyAlignment="1" applyProtection="1">
      <alignment horizontal="right"/>
    </xf>
    <xf numFmtId="5" fontId="0" fillId="0" borderId="0" xfId="0" applyNumberFormat="1" applyAlignment="1" applyProtection="1">
      <alignment horizontal="right"/>
    </xf>
    <xf numFmtId="10" fontId="4" fillId="0" borderId="0" xfId="0" applyNumberFormat="1" applyFon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5" fontId="4" fillId="0" borderId="0" xfId="0" applyNumberFormat="1" applyFont="1" applyAlignment="1" applyProtection="1">
      <alignment horizontal="right"/>
    </xf>
    <xf numFmtId="5" fontId="4" fillId="0" borderId="0" xfId="0" applyNumberFormat="1" applyFont="1" applyBorder="1" applyAlignment="1" applyProtection="1">
      <alignment horizontal="right"/>
    </xf>
    <xf numFmtId="5" fontId="9" fillId="0" borderId="0" xfId="0" applyNumberFormat="1" applyFont="1" applyAlignment="1" applyProtection="1">
      <alignment horizontal="right"/>
    </xf>
    <xf numFmtId="0" fontId="0" fillId="0" borderId="0" xfId="0" applyBorder="1"/>
    <xf numFmtId="5" fontId="0" fillId="0" borderId="17" xfId="0" applyNumberFormat="1" applyBorder="1" applyProtection="1"/>
    <xf numFmtId="10" fontId="0" fillId="0" borderId="17" xfId="0" applyNumberFormat="1" applyBorder="1" applyAlignment="1" applyProtection="1">
      <alignment horizontal="right"/>
    </xf>
    <xf numFmtId="5" fontId="4" fillId="0" borderId="17" xfId="0" applyNumberFormat="1" applyFont="1" applyBorder="1" applyProtection="1"/>
    <xf numFmtId="10" fontId="4" fillId="0" borderId="17" xfId="0" applyNumberFormat="1" applyFont="1" applyBorder="1" applyAlignment="1" applyProtection="1">
      <alignment horizontal="right"/>
    </xf>
    <xf numFmtId="10" fontId="0" fillId="0" borderId="17" xfId="0" applyNumberFormat="1" applyBorder="1" applyProtection="1"/>
    <xf numFmtId="5" fontId="0" fillId="0" borderId="17" xfId="0" applyNumberFormat="1" applyBorder="1" applyAlignment="1" applyProtection="1">
      <alignment horizontal="fill"/>
    </xf>
    <xf numFmtId="10" fontId="0" fillId="0" borderId="17" xfId="0" applyNumberFormat="1" applyBorder="1" applyAlignment="1" applyProtection="1">
      <alignment horizontal="fill"/>
    </xf>
    <xf numFmtId="5" fontId="0" fillId="0" borderId="0" xfId="0" applyNumberFormat="1"/>
    <xf numFmtId="0" fontId="0" fillId="59" borderId="0" xfId="0" applyFill="1"/>
    <xf numFmtId="7" fontId="0" fillId="0" borderId="0" xfId="0" applyNumberFormat="1"/>
    <xf numFmtId="5" fontId="0" fillId="0" borderId="0" xfId="0" applyNumberFormat="1" applyFill="1"/>
    <xf numFmtId="10" fontId="13" fillId="0" borderId="0" xfId="0" applyNumberFormat="1" applyFont="1" applyFill="1"/>
    <xf numFmtId="7" fontId="13" fillId="0" borderId="0" xfId="0" applyNumberFormat="1" applyFont="1"/>
    <xf numFmtId="164" fontId="9" fillId="0" borderId="18" xfId="1258" applyNumberFormat="1" applyFont="1" applyBorder="1" applyAlignment="1" applyProtection="1">
      <alignment horizontal="left"/>
    </xf>
    <xf numFmtId="0" fontId="4" fillId="0" borderId="19" xfId="0" applyFont="1" applyBorder="1" applyProtection="1">
      <protection locked="0"/>
    </xf>
    <xf numFmtId="0" fontId="0" fillId="0" borderId="0" xfId="0" applyBorder="1" applyProtection="1">
      <protection locked="0"/>
    </xf>
    <xf numFmtId="5" fontId="0" fillId="0" borderId="0" xfId="0" applyNumberFormat="1" applyBorder="1" applyProtection="1">
      <protection locked="0"/>
    </xf>
    <xf numFmtId="0" fontId="0" fillId="0" borderId="0" xfId="0" applyProtection="1">
      <protection locked="0"/>
    </xf>
    <xf numFmtId="5" fontId="0" fillId="0" borderId="0" xfId="0" applyNumberFormat="1" applyProtection="1">
      <protection locked="0"/>
    </xf>
    <xf numFmtId="0" fontId="8" fillId="0" borderId="19" xfId="0" applyFont="1" applyBorder="1" applyProtection="1">
      <protection locked="0"/>
    </xf>
    <xf numFmtId="0" fontId="0" fillId="0" borderId="19" xfId="0" applyBorder="1" applyProtection="1"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3" fillId="0" borderId="16" xfId="0" applyFont="1" applyBorder="1" applyProtection="1">
      <protection locked="0"/>
    </xf>
    <xf numFmtId="164" fontId="3" fillId="0" borderId="16" xfId="0" applyNumberFormat="1" applyFont="1" applyBorder="1" applyProtection="1">
      <protection locked="0"/>
    </xf>
    <xf numFmtId="0" fontId="7" fillId="0" borderId="18" xfId="285" applyBorder="1" applyAlignment="1" applyProtection="1">
      <protection locked="0"/>
    </xf>
    <xf numFmtId="0" fontId="5" fillId="0" borderId="18" xfId="0" applyFont="1" applyBorder="1" applyProtection="1"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centerContinuous"/>
      <protection locked="0"/>
    </xf>
    <xf numFmtId="0" fontId="0" fillId="0" borderId="17" xfId="0" applyBorder="1" applyProtection="1">
      <protection locked="0"/>
    </xf>
    <xf numFmtId="166" fontId="0" fillId="0" borderId="0" xfId="0" applyNumberFormat="1" applyAlignment="1" applyProtection="1">
      <alignment horizontal="center"/>
      <protection locked="0"/>
    </xf>
    <xf numFmtId="5" fontId="0" fillId="0" borderId="0" xfId="0" applyNumberFormat="1" applyAlignment="1" applyProtection="1">
      <alignment horizontal="right"/>
      <protection locked="0"/>
    </xf>
    <xf numFmtId="5" fontId="0" fillId="0" borderId="17" xfId="0" applyNumberFormat="1" applyBorder="1" applyProtection="1">
      <protection locked="0"/>
    </xf>
    <xf numFmtId="0" fontId="4" fillId="0" borderId="17" xfId="0" applyFont="1" applyBorder="1" applyProtection="1">
      <protection locked="0"/>
    </xf>
    <xf numFmtId="5" fontId="4" fillId="0" borderId="17" xfId="0" applyNumberFormat="1" applyFont="1" applyBorder="1" applyProtection="1">
      <protection locked="0"/>
    </xf>
    <xf numFmtId="0" fontId="0" fillId="0" borderId="17" xfId="0" applyBorder="1" applyAlignment="1" applyProtection="1">
      <alignment horizontal="fill"/>
      <protection locked="0"/>
    </xf>
    <xf numFmtId="0" fontId="0" fillId="0" borderId="0" xfId="0" applyAlignment="1" applyProtection="1">
      <alignment horizontal="fill"/>
      <protection locked="0"/>
    </xf>
    <xf numFmtId="5" fontId="0" fillId="0" borderId="0" xfId="0" applyNumberFormat="1" applyAlignment="1" applyProtection="1">
      <alignment horizontal="fill"/>
      <protection locked="0"/>
    </xf>
    <xf numFmtId="0" fontId="0" fillId="0" borderId="20" xfId="0" applyBorder="1" applyAlignment="1" applyProtection="1">
      <alignment horizontal="fill"/>
      <protection locked="0"/>
    </xf>
    <xf numFmtId="168" fontId="0" fillId="0" borderId="0" xfId="0" applyNumberFormat="1" applyAlignment="1" applyProtection="1">
      <alignment horizontal="center"/>
      <protection locked="0"/>
    </xf>
    <xf numFmtId="0" fontId="4" fillId="0" borderId="21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8" fillId="0" borderId="0" xfId="0" applyFont="1" applyProtection="1">
      <protection locked="0"/>
    </xf>
    <xf numFmtId="169" fontId="13" fillId="0" borderId="22" xfId="0" applyNumberFormat="1" applyFont="1" applyBorder="1" applyProtection="1">
      <protection locked="0"/>
    </xf>
    <xf numFmtId="10" fontId="13" fillId="0" borderId="23" xfId="0" applyNumberFormat="1" applyFont="1" applyBorder="1" applyProtection="1">
      <protection locked="0"/>
    </xf>
    <xf numFmtId="169" fontId="4" fillId="0" borderId="22" xfId="0" applyNumberFormat="1" applyFont="1" applyBorder="1" applyProtection="1">
      <protection locked="0"/>
    </xf>
    <xf numFmtId="10" fontId="4" fillId="0" borderId="23" xfId="0" applyNumberFormat="1" applyFont="1" applyBorder="1" applyProtection="1">
      <protection locked="0"/>
    </xf>
    <xf numFmtId="0" fontId="0" fillId="0" borderId="21" xfId="0" applyBorder="1" applyProtection="1">
      <protection locked="0"/>
    </xf>
    <xf numFmtId="169" fontId="0" fillId="0" borderId="22" xfId="0" applyNumberFormat="1" applyBorder="1" applyProtection="1">
      <protection locked="0"/>
    </xf>
    <xf numFmtId="10" fontId="0" fillId="0" borderId="23" xfId="0" applyNumberFormat="1" applyBorder="1" applyProtection="1">
      <protection locked="0"/>
    </xf>
    <xf numFmtId="10" fontId="0" fillId="0" borderId="24" xfId="0" applyNumberFormat="1" applyBorder="1" applyAlignment="1" applyProtection="1">
      <alignment horizontal="fill"/>
    </xf>
    <xf numFmtId="5" fontId="4" fillId="0" borderId="25" xfId="0" applyNumberFormat="1" applyFont="1" applyBorder="1" applyProtection="1"/>
    <xf numFmtId="10" fontId="4" fillId="0" borderId="25" xfId="0" applyNumberFormat="1" applyFont="1" applyBorder="1" applyAlignment="1" applyProtection="1">
      <alignment horizontal="right"/>
    </xf>
    <xf numFmtId="5" fontId="4" fillId="0" borderId="26" xfId="0" applyNumberFormat="1" applyFont="1" applyBorder="1" applyProtection="1"/>
    <xf numFmtId="5" fontId="0" fillId="0" borderId="24" xfId="0" applyNumberFormat="1" applyBorder="1" applyProtection="1"/>
    <xf numFmtId="5" fontId="4" fillId="0" borderId="24" xfId="0" applyNumberFormat="1" applyFont="1" applyBorder="1" applyProtection="1"/>
    <xf numFmtId="5" fontId="0" fillId="0" borderId="24" xfId="0" applyNumberFormat="1" applyBorder="1" applyAlignment="1" applyProtection="1">
      <alignment horizontal="fill"/>
    </xf>
    <xf numFmtId="0" fontId="0" fillId="0" borderId="24" xfId="0" applyBorder="1" applyProtection="1"/>
    <xf numFmtId="5" fontId="4" fillId="0" borderId="24" xfId="0" applyNumberFormat="1" applyFont="1" applyBorder="1" applyAlignment="1" applyProtection="1">
      <alignment horizontal="right"/>
    </xf>
    <xf numFmtId="0" fontId="0" fillId="0" borderId="20" xfId="0" applyBorder="1" applyProtection="1">
      <protection locked="0"/>
    </xf>
    <xf numFmtId="5" fontId="0" fillId="0" borderId="17" xfId="0" applyNumberFormat="1" applyBorder="1" applyAlignment="1" applyProtection="1">
      <alignment horizontal="fill"/>
      <protection locked="0"/>
    </xf>
    <xf numFmtId="0" fontId="9" fillId="0" borderId="0" xfId="0" applyFont="1" applyProtection="1">
      <protection locked="0"/>
    </xf>
    <xf numFmtId="10" fontId="4" fillId="0" borderId="16" xfId="0" applyNumberFormat="1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10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1" fontId="0" fillId="0" borderId="0" xfId="0" applyNumberFormat="1"/>
    <xf numFmtId="14" fontId="0" fillId="59" borderId="0" xfId="0" applyNumberFormat="1" applyFill="1"/>
    <xf numFmtId="171" fontId="0" fillId="59" borderId="0" xfId="0" applyNumberFormat="1" applyFill="1"/>
    <xf numFmtId="169" fontId="0" fillId="0" borderId="0" xfId="0" applyNumberFormat="1" applyFill="1"/>
    <xf numFmtId="0" fontId="9" fillId="0" borderId="16" xfId="0" applyFont="1" applyBorder="1" applyProtection="1">
      <protection locked="0"/>
    </xf>
    <xf numFmtId="167" fontId="9" fillId="0" borderId="16" xfId="0" applyNumberFormat="1" applyFont="1" applyBorder="1" applyAlignment="1" applyProtection="1">
      <alignment horizontal="left"/>
      <protection locked="0"/>
    </xf>
    <xf numFmtId="166" fontId="13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9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0" fontId="2" fillId="0" borderId="0" xfId="1258" applyFont="1" applyProtection="1">
      <protection locked="0"/>
    </xf>
    <xf numFmtId="0" fontId="13" fillId="0" borderId="0" xfId="1258" applyProtection="1">
      <protection locked="0"/>
    </xf>
    <xf numFmtId="0" fontId="4" fillId="0" borderId="0" xfId="1258" applyFont="1" applyAlignment="1" applyProtection="1">
      <alignment horizontal="center"/>
      <protection locked="0"/>
    </xf>
    <xf numFmtId="0" fontId="13" fillId="0" borderId="0" xfId="1258" applyAlignment="1" applyProtection="1">
      <alignment horizontal="centerContinuous"/>
      <protection locked="0"/>
    </xf>
    <xf numFmtId="164" fontId="2" fillId="0" borderId="0" xfId="1258" applyNumberFormat="1" applyFont="1" applyAlignment="1" applyProtection="1">
      <alignment horizontal="left"/>
      <protection locked="0"/>
    </xf>
    <xf numFmtId="0" fontId="3" fillId="0" borderId="0" xfId="1258" applyFont="1" applyAlignment="1" applyProtection="1">
      <alignment horizontal="centerContinuous"/>
      <protection locked="0"/>
    </xf>
    <xf numFmtId="0" fontId="8" fillId="0" borderId="0" xfId="1258" applyFont="1" applyAlignment="1" applyProtection="1">
      <alignment horizontal="centerContinuous"/>
      <protection locked="0"/>
    </xf>
    <xf numFmtId="0" fontId="9" fillId="0" borderId="0" xfId="1258" applyFont="1" applyAlignment="1" applyProtection="1">
      <alignment horizontal="centerContinuous"/>
      <protection locked="0"/>
    </xf>
    <xf numFmtId="0" fontId="11" fillId="0" borderId="0" xfId="1258" applyFont="1" applyAlignment="1" applyProtection="1">
      <alignment horizontal="centerContinuous"/>
      <protection locked="0"/>
    </xf>
    <xf numFmtId="0" fontId="13" fillId="0" borderId="28" xfId="1258" applyBorder="1" applyProtection="1">
      <protection locked="0"/>
    </xf>
    <xf numFmtId="0" fontId="8" fillId="0" borderId="23" xfId="1258" applyFont="1" applyBorder="1" applyAlignment="1" applyProtection="1">
      <alignment horizontal="center"/>
      <protection locked="0"/>
    </xf>
    <xf numFmtId="0" fontId="4" fillId="0" borderId="23" xfId="1258" applyFont="1" applyBorder="1" applyAlignment="1" applyProtection="1">
      <alignment horizontal="center"/>
      <protection locked="0"/>
    </xf>
    <xf numFmtId="0" fontId="4" fillId="0" borderId="29" xfId="1258" applyFont="1" applyBorder="1" applyAlignment="1" applyProtection="1">
      <alignment horizontal="center"/>
      <protection locked="0"/>
    </xf>
    <xf numFmtId="0" fontId="8" fillId="0" borderId="29" xfId="1258" applyFont="1" applyBorder="1" applyAlignment="1" applyProtection="1">
      <alignment horizontal="center"/>
      <protection locked="0"/>
    </xf>
    <xf numFmtId="0" fontId="4" fillId="0" borderId="23" xfId="1258" applyFont="1" applyBorder="1" applyAlignment="1" applyProtection="1">
      <alignment horizontal="left"/>
      <protection locked="0"/>
    </xf>
    <xf numFmtId="169" fontId="13" fillId="0" borderId="21" xfId="1258" applyNumberFormat="1" applyBorder="1" applyProtection="1">
      <protection locked="0"/>
    </xf>
    <xf numFmtId="169" fontId="13" fillId="0" borderId="0" xfId="1258" applyNumberFormat="1" applyBorder="1" applyProtection="1">
      <protection locked="0"/>
    </xf>
    <xf numFmtId="0" fontId="13" fillId="0" borderId="23" xfId="1258" applyBorder="1" applyProtection="1">
      <protection locked="0"/>
    </xf>
    <xf numFmtId="0" fontId="13" fillId="0" borderId="30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3" fillId="0" borderId="0" xfId="1258" applyFont="1" applyBorder="1" applyProtection="1">
      <protection locked="0"/>
    </xf>
    <xf numFmtId="0" fontId="13" fillId="0" borderId="23" xfId="1258" applyFont="1" applyBorder="1" applyProtection="1">
      <protection locked="0"/>
    </xf>
    <xf numFmtId="0" fontId="13" fillId="0" borderId="0" xfId="1258" applyBorder="1" applyProtection="1">
      <protection locked="0"/>
    </xf>
    <xf numFmtId="0" fontId="13" fillId="0" borderId="21" xfId="1258" applyBorder="1" applyProtection="1">
      <protection locked="0"/>
    </xf>
    <xf numFmtId="0" fontId="13" fillId="0" borderId="21" xfId="1258" applyFont="1" applyBorder="1" applyProtection="1">
      <protection locked="0"/>
    </xf>
    <xf numFmtId="0" fontId="13" fillId="0" borderId="29" xfId="1258" applyBorder="1" applyProtection="1">
      <protection locked="0"/>
    </xf>
    <xf numFmtId="0" fontId="11" fillId="0" borderId="0" xfId="1258" applyFont="1" applyProtection="1">
      <protection locked="0"/>
    </xf>
    <xf numFmtId="169" fontId="13" fillId="0" borderId="0" xfId="1258" applyNumberFormat="1" applyBorder="1" applyAlignment="1" applyProtection="1">
      <alignment horizontal="center"/>
      <protection locked="0"/>
    </xf>
    <xf numFmtId="0" fontId="9" fillId="0" borderId="16" xfId="1258" applyFont="1" applyBorder="1" applyAlignment="1" applyProtection="1">
      <alignment horizontal="left"/>
    </xf>
    <xf numFmtId="9" fontId="0" fillId="0" borderId="0" xfId="0" applyNumberFormat="1" applyFill="1"/>
    <xf numFmtId="0" fontId="0" fillId="0" borderId="29" xfId="0" applyBorder="1"/>
    <xf numFmtId="0" fontId="0" fillId="0" borderId="31" xfId="0" applyBorder="1"/>
    <xf numFmtId="0" fontId="0" fillId="0" borderId="23" xfId="0" applyBorder="1"/>
    <xf numFmtId="0" fontId="0" fillId="0" borderId="32" xfId="0" applyBorder="1"/>
    <xf numFmtId="43" fontId="0" fillId="0" borderId="23" xfId="130" applyFont="1" applyBorder="1"/>
    <xf numFmtId="14" fontId="0" fillId="0" borderId="23" xfId="0" applyNumberFormat="1" applyBorder="1"/>
    <xf numFmtId="0" fontId="0" fillId="0" borderId="23" xfId="0" applyBorder="1" applyAlignment="1">
      <alignment horizontal="right"/>
    </xf>
    <xf numFmtId="43" fontId="0" fillId="0" borderId="32" xfId="130" applyFont="1" applyBorder="1"/>
    <xf numFmtId="0" fontId="30" fillId="0" borderId="0" xfId="0" applyFont="1"/>
    <xf numFmtId="0" fontId="30" fillId="0" borderId="23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31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164" fontId="9" fillId="0" borderId="0" xfId="0" applyNumberFormat="1" applyFont="1" applyBorder="1" applyAlignment="1" applyProtection="1">
      <alignment horizontal="left"/>
    </xf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64" fontId="13" fillId="0" borderId="18" xfId="0" applyNumberFormat="1" applyFont="1" applyBorder="1" applyAlignment="1" applyProtection="1">
      <alignment horizontal="left"/>
    </xf>
    <xf numFmtId="0" fontId="13" fillId="0" borderId="16" xfId="0" applyFont="1" applyBorder="1" applyAlignment="1">
      <alignment horizontal="left"/>
    </xf>
    <xf numFmtId="0" fontId="2" fillId="0" borderId="0" xfId="0" applyFont="1"/>
    <xf numFmtId="169" fontId="4" fillId="0" borderId="33" xfId="0" applyNumberFormat="1" applyFont="1" applyBorder="1"/>
    <xf numFmtId="0" fontId="0" fillId="0" borderId="34" xfId="0" applyBorder="1"/>
    <xf numFmtId="0" fontId="0" fillId="0" borderId="35" xfId="0" applyBorder="1"/>
    <xf numFmtId="0" fontId="0" fillId="0" borderId="16" xfId="0" applyBorder="1"/>
    <xf numFmtId="0" fontId="0" fillId="0" borderId="36" xfId="0" applyBorder="1"/>
    <xf numFmtId="0" fontId="0" fillId="0" borderId="21" xfId="0" applyBorder="1"/>
    <xf numFmtId="0" fontId="0" fillId="0" borderId="37" xfId="0" applyBorder="1"/>
    <xf numFmtId="0" fontId="4" fillId="0" borderId="35" xfId="0" applyFont="1" applyBorder="1" applyAlignment="1">
      <alignment horizontal="centerContinuous"/>
    </xf>
    <xf numFmtId="0" fontId="4" fillId="0" borderId="16" xfId="0" applyFont="1" applyBorder="1" applyAlignment="1">
      <alignment horizontal="centerContinuous"/>
    </xf>
    <xf numFmtId="0" fontId="4" fillId="0" borderId="36" xfId="0" applyFont="1" applyBorder="1" applyAlignment="1">
      <alignment horizontal="centerContinuous"/>
    </xf>
    <xf numFmtId="0" fontId="4" fillId="0" borderId="3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39" xfId="0" applyFont="1" applyBorder="1" applyAlignment="1">
      <alignment horizontal="centerContinuous"/>
    </xf>
    <xf numFmtId="170" fontId="9" fillId="0" borderId="16" xfId="0" applyNumberFormat="1" applyFont="1" applyBorder="1" applyAlignment="1" applyProtection="1">
      <alignment horizontal="left"/>
    </xf>
    <xf numFmtId="0" fontId="4" fillId="0" borderId="0" xfId="0" applyFont="1" applyAlignment="1">
      <alignment horizontal="centerContinuous"/>
    </xf>
    <xf numFmtId="0" fontId="9" fillId="0" borderId="16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43" fontId="0" fillId="0" borderId="0" xfId="130" applyFont="1" applyBorder="1"/>
    <xf numFmtId="0" fontId="13" fillId="0" borderId="30" xfId="1258" applyFont="1" applyBorder="1" applyProtection="1">
      <protection locked="0"/>
    </xf>
    <xf numFmtId="169" fontId="13" fillId="0" borderId="23" xfId="1258" applyNumberFormat="1" applyBorder="1" applyProtection="1">
      <protection locked="0"/>
    </xf>
    <xf numFmtId="0" fontId="30" fillId="0" borderId="23" xfId="0" applyFont="1" applyBorder="1" applyAlignment="1">
      <alignment horizontal="center" wrapText="1"/>
    </xf>
    <xf numFmtId="0" fontId="0" fillId="0" borderId="29" xfId="0" applyBorder="1" applyAlignment="1">
      <alignment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5" fontId="4" fillId="0" borderId="0" xfId="0" applyNumberFormat="1" applyFont="1" applyBorder="1" applyAlignment="1" applyProtection="1">
      <alignment horizontal="right"/>
      <protection locked="0"/>
    </xf>
    <xf numFmtId="0" fontId="4" fillId="0" borderId="0" xfId="1258" applyFont="1" applyBorder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8" fillId="0" borderId="0" xfId="1258" applyFont="1" applyAlignment="1" applyProtection="1">
      <alignment horizontal="right"/>
      <protection locked="0"/>
    </xf>
    <xf numFmtId="0" fontId="8" fillId="0" borderId="0" xfId="1258" applyFont="1" applyProtection="1">
      <protection locked="0"/>
    </xf>
    <xf numFmtId="0" fontId="8" fillId="0" borderId="32" xfId="1258" applyFont="1" applyBorder="1" applyAlignment="1" applyProtection="1">
      <alignment horizontal="center"/>
      <protection locked="0"/>
    </xf>
    <xf numFmtId="0" fontId="4" fillId="0" borderId="32" xfId="1258" applyFont="1" applyBorder="1" applyAlignment="1" applyProtection="1">
      <alignment horizontal="center"/>
      <protection locked="0"/>
    </xf>
    <xf numFmtId="0" fontId="13" fillId="0" borderId="32" xfId="1258" applyBorder="1" applyProtection="1">
      <protection locked="0"/>
    </xf>
    <xf numFmtId="0" fontId="4" fillId="0" borderId="32" xfId="1258" applyFont="1" applyBorder="1" applyAlignment="1" applyProtection="1">
      <alignment horizontal="left"/>
      <protection locked="0"/>
    </xf>
    <xf numFmtId="0" fontId="4" fillId="0" borderId="32" xfId="0" applyFont="1" applyBorder="1" applyProtection="1">
      <protection locked="0"/>
    </xf>
    <xf numFmtId="169" fontId="13" fillId="0" borderId="40" xfId="1258" applyNumberFormat="1" applyBorder="1" applyAlignment="1" applyProtection="1">
      <alignment horizontal="center"/>
      <protection locked="0"/>
    </xf>
    <xf numFmtId="169" fontId="13" fillId="0" borderId="41" xfId="1258" applyNumberFormat="1" applyBorder="1" applyProtection="1">
      <protection locked="0"/>
    </xf>
    <xf numFmtId="0" fontId="13" fillId="0" borderId="42" xfId="1258" applyBorder="1" applyProtection="1">
      <protection locked="0"/>
    </xf>
    <xf numFmtId="0" fontId="13" fillId="0" borderId="41" xfId="1258" applyBorder="1" applyProtection="1">
      <protection locked="0"/>
    </xf>
    <xf numFmtId="0" fontId="9" fillId="0" borderId="16" xfId="1258" applyFont="1" applyBorder="1" applyAlignment="1" applyProtection="1">
      <alignment horizontal="right"/>
    </xf>
    <xf numFmtId="164" fontId="9" fillId="0" borderId="18" xfId="1258" applyNumberFormat="1" applyFont="1" applyBorder="1" applyAlignment="1" applyProtection="1">
      <alignment horizontal="right"/>
    </xf>
    <xf numFmtId="0" fontId="8" fillId="0" borderId="43" xfId="1258" applyFont="1" applyBorder="1" applyAlignment="1" applyProtection="1">
      <alignment horizontal="center"/>
      <protection locked="0"/>
    </xf>
    <xf numFmtId="0" fontId="8" fillId="0" borderId="44" xfId="1258" applyFont="1" applyBorder="1" applyAlignment="1" applyProtection="1">
      <alignment horizontal="center"/>
      <protection locked="0"/>
    </xf>
    <xf numFmtId="0" fontId="8" fillId="0" borderId="45" xfId="1258" applyFont="1" applyBorder="1" applyAlignment="1" applyProtection="1">
      <alignment horizontal="center"/>
      <protection locked="0"/>
    </xf>
    <xf numFmtId="0" fontId="4" fillId="0" borderId="46" xfId="1258" applyFont="1" applyBorder="1" applyAlignment="1" applyProtection="1">
      <alignment horizontal="left"/>
      <protection locked="0"/>
    </xf>
    <xf numFmtId="0" fontId="13" fillId="0" borderId="47" xfId="1258" applyBorder="1" applyProtection="1">
      <protection locked="0"/>
    </xf>
    <xf numFmtId="0" fontId="4" fillId="0" borderId="46" xfId="0" applyFont="1" applyBorder="1" applyProtection="1">
      <protection locked="0"/>
    </xf>
    <xf numFmtId="0" fontId="13" fillId="0" borderId="47" xfId="0" applyFont="1" applyBorder="1" applyProtection="1">
      <protection locked="0"/>
    </xf>
    <xf numFmtId="0" fontId="13" fillId="0" borderId="46" xfId="1258" applyBorder="1" applyProtection="1">
      <protection locked="0"/>
    </xf>
    <xf numFmtId="0" fontId="13" fillId="0" borderId="47" xfId="1258" applyFont="1" applyBorder="1" applyProtection="1">
      <protection locked="0"/>
    </xf>
    <xf numFmtId="0" fontId="4" fillId="0" borderId="48" xfId="1258" applyFont="1" applyBorder="1" applyAlignment="1" applyProtection="1">
      <alignment horizontal="left"/>
      <protection locked="0"/>
    </xf>
    <xf numFmtId="0" fontId="13" fillId="0" borderId="49" xfId="1258" applyBorder="1" applyProtection="1">
      <protection locked="0"/>
    </xf>
    <xf numFmtId="0" fontId="13" fillId="0" borderId="50" xfId="1258" applyBorder="1" applyProtection="1">
      <protection locked="0"/>
    </xf>
    <xf numFmtId="0" fontId="8" fillId="0" borderId="51" xfId="0" applyFont="1" applyBorder="1" applyAlignment="1" applyProtection="1">
      <alignment horizontal="center"/>
      <protection locked="0"/>
    </xf>
    <xf numFmtId="0" fontId="8" fillId="0" borderId="52" xfId="0" applyFont="1" applyBorder="1" applyAlignment="1" applyProtection="1">
      <alignment horizontal="center"/>
      <protection locked="0"/>
    </xf>
    <xf numFmtId="0" fontId="4" fillId="0" borderId="53" xfId="0" applyFont="1" applyBorder="1" applyProtection="1">
      <protection locked="0"/>
    </xf>
    <xf numFmtId="0" fontId="4" fillId="0" borderId="54" xfId="0" applyFont="1" applyBorder="1" applyProtection="1">
      <protection locked="0"/>
    </xf>
    <xf numFmtId="0" fontId="8" fillId="0" borderId="0" xfId="0" applyFont="1" applyBorder="1" applyProtection="1">
      <protection locked="0"/>
    </xf>
    <xf numFmtId="169" fontId="13" fillId="0" borderId="54" xfId="0" applyNumberFormat="1" applyFont="1" applyBorder="1" applyProtection="1">
      <protection locked="0"/>
    </xf>
    <xf numFmtId="0" fontId="0" fillId="0" borderId="54" xfId="0" applyBorder="1" applyProtection="1">
      <protection locked="0"/>
    </xf>
    <xf numFmtId="0" fontId="4" fillId="0" borderId="55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56" xfId="0" applyBorder="1" applyProtection="1">
      <protection locked="0"/>
    </xf>
    <xf numFmtId="169" fontId="0" fillId="0" borderId="57" xfId="0" applyNumberFormat="1" applyBorder="1" applyProtection="1">
      <protection locked="0"/>
    </xf>
    <xf numFmtId="10" fontId="0" fillId="0" borderId="49" xfId="0" applyNumberFormat="1" applyBorder="1" applyProtection="1">
      <protection locked="0"/>
    </xf>
    <xf numFmtId="169" fontId="0" fillId="0" borderId="9" xfId="0" applyNumberFormat="1" applyBorder="1" applyProtection="1">
      <protection locked="0"/>
    </xf>
    <xf numFmtId="169" fontId="4" fillId="0" borderId="58" xfId="0" applyNumberFormat="1" applyFont="1" applyBorder="1" applyProtection="1">
      <protection locked="0"/>
    </xf>
    <xf numFmtId="0" fontId="13" fillId="0" borderId="59" xfId="1258" applyBorder="1" applyProtection="1">
      <protection locked="0"/>
    </xf>
    <xf numFmtId="0" fontId="13" fillId="0" borderId="60" xfId="1258" applyBorder="1" applyProtection="1">
      <protection locked="0"/>
    </xf>
    <xf numFmtId="0" fontId="13" fillId="0" borderId="61" xfId="1258" applyBorder="1" applyProtection="1">
      <protection locked="0"/>
    </xf>
    <xf numFmtId="0" fontId="8" fillId="0" borderId="46" xfId="1258" applyFont="1" applyBorder="1" applyAlignment="1" applyProtection="1">
      <alignment horizontal="center"/>
      <protection locked="0"/>
    </xf>
    <xf numFmtId="0" fontId="8" fillId="0" borderId="47" xfId="1258" applyFont="1" applyBorder="1" applyAlignment="1" applyProtection="1">
      <alignment horizontal="center"/>
      <protection locked="0"/>
    </xf>
    <xf numFmtId="0" fontId="4" fillId="0" borderId="62" xfId="1258" applyFont="1" applyBorder="1" applyAlignment="1" applyProtection="1">
      <alignment horizontal="center"/>
      <protection locked="0"/>
    </xf>
    <xf numFmtId="0" fontId="4" fillId="0" borderId="63" xfId="1258" applyFont="1" applyBorder="1" applyAlignment="1" applyProtection="1">
      <alignment horizontal="center"/>
      <protection locked="0"/>
    </xf>
    <xf numFmtId="0" fontId="13" fillId="0" borderId="64" xfId="1258" applyBorder="1" applyProtection="1">
      <protection locked="0"/>
    </xf>
    <xf numFmtId="0" fontId="13" fillId="0" borderId="65" xfId="1258" applyBorder="1" applyProtection="1">
      <protection locked="0"/>
    </xf>
    <xf numFmtId="0" fontId="13" fillId="0" borderId="62" xfId="1258" applyBorder="1" applyProtection="1">
      <protection locked="0"/>
    </xf>
    <xf numFmtId="0" fontId="13" fillId="0" borderId="63" xfId="1258" applyBorder="1" applyProtection="1">
      <protection locked="0"/>
    </xf>
    <xf numFmtId="0" fontId="13" fillId="0" borderId="56" xfId="1258" applyBorder="1" applyProtection="1">
      <protection locked="0"/>
    </xf>
    <xf numFmtId="0" fontId="13" fillId="0" borderId="9" xfId="1258" applyBorder="1" applyProtection="1">
      <protection locked="0"/>
    </xf>
    <xf numFmtId="0" fontId="8" fillId="0" borderId="43" xfId="1258" applyFont="1" applyBorder="1" applyAlignment="1" applyProtection="1">
      <alignment horizontal="center" vertical="center" wrapText="1"/>
      <protection locked="0"/>
    </xf>
    <xf numFmtId="0" fontId="8" fillId="0" borderId="44" xfId="1258" applyFont="1" applyBorder="1" applyAlignment="1" applyProtection="1">
      <alignment horizontal="center" vertical="center" wrapText="1"/>
      <protection locked="0"/>
    </xf>
    <xf numFmtId="0" fontId="8" fillId="0" borderId="45" xfId="1258" applyFont="1" applyBorder="1" applyAlignment="1" applyProtection="1">
      <alignment horizontal="center" vertical="center" wrapText="1"/>
      <protection locked="0"/>
    </xf>
    <xf numFmtId="0" fontId="4" fillId="0" borderId="46" xfId="1258" applyFont="1" applyBorder="1" applyAlignment="1" applyProtection="1">
      <alignment horizontal="center"/>
      <protection locked="0"/>
    </xf>
    <xf numFmtId="0" fontId="4" fillId="0" borderId="47" xfId="1258" applyFont="1" applyBorder="1" applyAlignment="1" applyProtection="1">
      <alignment horizontal="center"/>
      <protection locked="0"/>
    </xf>
    <xf numFmtId="0" fontId="4" fillId="0" borderId="47" xfId="1258" applyFont="1" applyBorder="1" applyAlignment="1" applyProtection="1">
      <alignment horizontal="left"/>
      <protection locked="0"/>
    </xf>
    <xf numFmtId="0" fontId="4" fillId="0" borderId="47" xfId="0" applyFont="1" applyBorder="1" applyProtection="1">
      <protection locked="0"/>
    </xf>
    <xf numFmtId="0" fontId="8" fillId="0" borderId="66" xfId="1258" applyFont="1" applyBorder="1" applyProtection="1">
      <protection locked="0"/>
    </xf>
    <xf numFmtId="0" fontId="13" fillId="0" borderId="67" xfId="1258" applyBorder="1" applyProtection="1">
      <protection locked="0"/>
    </xf>
    <xf numFmtId="0" fontId="13" fillId="0" borderId="68" xfId="1258" applyBorder="1" applyProtection="1">
      <protection locked="0"/>
    </xf>
    <xf numFmtId="0" fontId="13" fillId="0" borderId="48" xfId="1258" applyBorder="1" applyProtection="1">
      <protection locked="0"/>
    </xf>
    <xf numFmtId="0" fontId="13" fillId="0" borderId="69" xfId="1258" applyBorder="1" applyProtection="1">
      <protection locked="0"/>
    </xf>
    <xf numFmtId="0" fontId="0" fillId="0" borderId="70" xfId="0" applyBorder="1"/>
    <xf numFmtId="0" fontId="30" fillId="0" borderId="59" xfId="0" applyFont="1" applyBorder="1"/>
    <xf numFmtId="0" fontId="30" fillId="0" borderId="71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30" fillId="0" borderId="60" xfId="0" applyFont="1" applyBorder="1"/>
    <xf numFmtId="0" fontId="30" fillId="0" borderId="61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0" fontId="30" fillId="0" borderId="47" xfId="0" applyFont="1" applyBorder="1" applyAlignment="1">
      <alignment horizontal="center" wrapText="1"/>
    </xf>
    <xf numFmtId="0" fontId="0" fillId="0" borderId="72" xfId="0" applyBorder="1"/>
    <xf numFmtId="0" fontId="0" fillId="0" borderId="63" xfId="0" applyBorder="1"/>
    <xf numFmtId="0" fontId="0" fillId="0" borderId="53" xfId="0" applyBorder="1"/>
    <xf numFmtId="43" fontId="0" fillId="0" borderId="47" xfId="130" applyFont="1" applyBorder="1"/>
    <xf numFmtId="0" fontId="0" fillId="0" borderId="47" xfId="0" applyBorder="1"/>
    <xf numFmtId="0" fontId="0" fillId="0" borderId="55" xfId="0" applyBorder="1"/>
    <xf numFmtId="0" fontId="0" fillId="0" borderId="69" xfId="0" applyBorder="1"/>
    <xf numFmtId="0" fontId="0" fillId="0" borderId="49" xfId="0" applyBorder="1"/>
    <xf numFmtId="0" fontId="0" fillId="0" borderId="50" xfId="0" applyBorder="1"/>
    <xf numFmtId="0" fontId="63" fillId="0" borderId="0" xfId="0" applyFont="1" applyBorder="1"/>
    <xf numFmtId="0" fontId="64" fillId="0" borderId="41" xfId="0" applyFont="1" applyBorder="1"/>
    <xf numFmtId="0" fontId="0" fillId="0" borderId="4" xfId="0" applyBorder="1"/>
    <xf numFmtId="0" fontId="0" fillId="0" borderId="41" xfId="0" applyBorder="1"/>
    <xf numFmtId="0" fontId="30" fillId="0" borderId="0" xfId="0" applyFont="1" applyBorder="1"/>
    <xf numFmtId="0" fontId="63" fillId="0" borderId="0" xfId="0" applyFont="1"/>
    <xf numFmtId="0" fontId="63" fillId="0" borderId="0" xfId="0" applyFont="1" applyAlignment="1">
      <alignment horizontal="center"/>
    </xf>
    <xf numFmtId="169" fontId="63" fillId="0" borderId="0" xfId="0" applyNumberFormat="1" applyFont="1"/>
    <xf numFmtId="0" fontId="66" fillId="0" borderId="0" xfId="0" applyFont="1"/>
    <xf numFmtId="0" fontId="66" fillId="0" borderId="41" xfId="0" applyFont="1" applyBorder="1"/>
    <xf numFmtId="10" fontId="0" fillId="0" borderId="41" xfId="0" applyNumberFormat="1" applyBorder="1" applyAlignment="1">
      <alignment horizontal="right"/>
    </xf>
    <xf numFmtId="169" fontId="0" fillId="0" borderId="41" xfId="0" applyNumberFormat="1" applyBorder="1"/>
    <xf numFmtId="0" fontId="65" fillId="0" borderId="0" xfId="0" applyFont="1"/>
    <xf numFmtId="0" fontId="66" fillId="0" borderId="0" xfId="0" applyFont="1" applyBorder="1"/>
    <xf numFmtId="169" fontId="0" fillId="0" borderId="0" xfId="0" applyNumberFormat="1"/>
    <xf numFmtId="169" fontId="0" fillId="0" borderId="73" xfId="0" applyNumberFormat="1" applyBorder="1"/>
    <xf numFmtId="169" fontId="2" fillId="0" borderId="0" xfId="0" applyNumberFormat="1" applyFont="1"/>
    <xf numFmtId="0" fontId="67" fillId="0" borderId="0" xfId="0" applyFont="1"/>
    <xf numFmtId="0" fontId="64" fillId="0" borderId="0" xfId="0" applyFont="1"/>
    <xf numFmtId="0" fontId="13" fillId="0" borderId="41" xfId="0" applyFont="1" applyBorder="1" applyAlignment="1">
      <alignment horizontal="center"/>
    </xf>
    <xf numFmtId="0" fontId="11" fillId="0" borderId="0" xfId="0" applyFont="1"/>
    <xf numFmtId="0" fontId="13" fillId="0" borderId="0" xfId="0" applyFont="1"/>
    <xf numFmtId="170" fontId="0" fillId="0" borderId="4" xfId="0" applyNumberForma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4" fontId="0" fillId="0" borderId="41" xfId="211" applyFont="1" applyBorder="1"/>
    <xf numFmtId="169" fontId="0" fillId="0" borderId="4" xfId="0" applyNumberFormat="1" applyBorder="1"/>
    <xf numFmtId="1" fontId="85" fillId="0" borderId="74" xfId="0" applyNumberFormat="1" applyFont="1" applyFill="1" applyBorder="1" applyProtection="1">
      <protection locked="0"/>
    </xf>
    <xf numFmtId="2" fontId="0" fillId="0" borderId="0" xfId="0" applyNumberFormat="1"/>
    <xf numFmtId="0" fontId="8" fillId="0" borderId="0" xfId="0" applyFont="1" applyAlignment="1" applyProtection="1">
      <alignment horizontal="center"/>
      <protection locked="0"/>
    </xf>
    <xf numFmtId="164" fontId="11" fillId="0" borderId="0" xfId="0" applyNumberFormat="1" applyFont="1" applyAlignment="1" applyProtection="1">
      <alignment horizontal="centerContinuous"/>
      <protection locked="0"/>
    </xf>
    <xf numFmtId="164" fontId="11" fillId="0" borderId="0" xfId="0" applyNumberFormat="1" applyFont="1" applyAlignment="1" applyProtection="1">
      <protection locked="0"/>
    </xf>
    <xf numFmtId="164" fontId="3" fillId="0" borderId="0" xfId="0" applyNumberFormat="1" applyFont="1" applyAlignment="1" applyProtection="1">
      <alignment horizontal="centerContinuous"/>
      <protection locked="0"/>
    </xf>
    <xf numFmtId="164" fontId="3" fillId="0" borderId="0" xfId="0" applyNumberFormat="1" applyFont="1" applyAlignment="1" applyProtection="1">
      <protection locked="0"/>
    </xf>
    <xf numFmtId="49" fontId="9" fillId="0" borderId="16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8" fillId="0" borderId="75" xfId="0" applyFont="1" applyBorder="1" applyAlignment="1" applyProtection="1">
      <alignment horizontal="centerContinuous"/>
      <protection locked="0"/>
    </xf>
    <xf numFmtId="0" fontId="4" fillId="0" borderId="75" xfId="0" applyFont="1" applyBorder="1" applyAlignment="1" applyProtection="1">
      <alignment horizontal="center"/>
      <protection locked="0"/>
    </xf>
    <xf numFmtId="0" fontId="8" fillId="0" borderId="76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5" fontId="8" fillId="0" borderId="18" xfId="0" applyNumberFormat="1" applyFont="1" applyBorder="1" applyAlignment="1" applyProtection="1">
      <alignment horizontal="center"/>
      <protection locked="0"/>
    </xf>
    <xf numFmtId="0" fontId="4" fillId="0" borderId="76" xfId="0" applyFont="1" applyBorder="1" applyAlignment="1" applyProtection="1">
      <alignment horizontal="center"/>
      <protection locked="0"/>
    </xf>
    <xf numFmtId="0" fontId="4" fillId="0" borderId="77" xfId="0" applyFont="1" applyBorder="1" applyAlignment="1" applyProtection="1">
      <alignment horizontal="center"/>
      <protection locked="0"/>
    </xf>
    <xf numFmtId="10" fontId="0" fillId="0" borderId="17" xfId="0" applyNumberFormat="1" applyBorder="1" applyAlignment="1" applyProtection="1">
      <alignment horizontal="right"/>
      <protection locked="0"/>
    </xf>
    <xf numFmtId="166" fontId="4" fillId="0" borderId="0" xfId="0" applyNumberFormat="1" applyFont="1" applyAlignment="1" applyProtection="1">
      <alignment horizontal="center"/>
      <protection locked="0"/>
    </xf>
    <xf numFmtId="10" fontId="4" fillId="0" borderId="17" xfId="0" applyNumberFormat="1" applyFont="1" applyBorder="1" applyAlignment="1" applyProtection="1">
      <alignment horizontal="right"/>
      <protection locked="0"/>
    </xf>
    <xf numFmtId="0" fontId="4" fillId="0" borderId="24" xfId="0" applyFont="1" applyBorder="1" applyProtection="1">
      <protection locked="0"/>
    </xf>
    <xf numFmtId="10" fontId="0" fillId="0" borderId="24" xfId="0" applyNumberFormat="1" applyBorder="1" applyAlignment="1" applyProtection="1">
      <alignment horizontal="fill"/>
      <protection locked="0"/>
    </xf>
    <xf numFmtId="5" fontId="0" fillId="0" borderId="0" xfId="0" applyNumberFormat="1" applyAlignment="1" applyProtection="1">
      <alignment horizontal="center"/>
      <protection locked="0"/>
    </xf>
    <xf numFmtId="10" fontId="0" fillId="0" borderId="17" xfId="0" applyNumberFormat="1" applyBorder="1" applyProtection="1">
      <protection locked="0"/>
    </xf>
    <xf numFmtId="0" fontId="8" fillId="0" borderId="25" xfId="0" applyFont="1" applyBorder="1" applyProtection="1">
      <protection locked="0"/>
    </xf>
    <xf numFmtId="0" fontId="0" fillId="0" borderId="74" xfId="0" applyBorder="1" applyProtection="1">
      <protection locked="0"/>
    </xf>
    <xf numFmtId="0" fontId="0" fillId="0" borderId="25" xfId="0" applyBorder="1" applyProtection="1">
      <protection locked="0"/>
    </xf>
    <xf numFmtId="0" fontId="11" fillId="0" borderId="0" xfId="0" applyFont="1" applyAlignment="1" applyProtection="1">
      <alignment horizontal="centerContinuous"/>
      <protection locked="0"/>
    </xf>
    <xf numFmtId="10" fontId="0" fillId="0" borderId="0" xfId="0" applyNumberForma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4" fontId="0" fillId="0" borderId="18" xfId="0" applyNumberFormat="1" applyBorder="1" applyAlignment="1" applyProtection="1">
      <alignment horizontal="left"/>
      <protection locked="0"/>
    </xf>
    <xf numFmtId="0" fontId="0" fillId="0" borderId="18" xfId="0" applyBorder="1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78" xfId="0" applyBorder="1" applyProtection="1">
      <protection locked="0"/>
    </xf>
    <xf numFmtId="0" fontId="0" fillId="0" borderId="14" xfId="0" applyBorder="1" applyProtection="1"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0" xfId="0" applyFont="1" applyBorder="1" applyProtection="1">
      <protection locked="0"/>
    </xf>
    <xf numFmtId="10" fontId="0" fillId="0" borderId="17" xfId="0" applyNumberFormat="1" applyBorder="1" applyAlignment="1" applyProtection="1">
      <alignment horizontal="fill"/>
      <protection locked="0"/>
    </xf>
    <xf numFmtId="0" fontId="0" fillId="0" borderId="20" xfId="0" applyBorder="1" applyAlignment="1" applyProtection="1">
      <protection locked="0"/>
    </xf>
    <xf numFmtId="0" fontId="13" fillId="0" borderId="20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0" borderId="79" xfId="0" applyFont="1" applyBorder="1" applyProtection="1">
      <protection locked="0"/>
    </xf>
    <xf numFmtId="0" fontId="13" fillId="0" borderId="74" xfId="0" applyFont="1" applyBorder="1" applyProtection="1">
      <protection locked="0"/>
    </xf>
    <xf numFmtId="7" fontId="4" fillId="0" borderId="25" xfId="0" applyNumberFormat="1" applyFont="1" applyBorder="1" applyProtection="1">
      <protection locked="0"/>
    </xf>
    <xf numFmtId="10" fontId="4" fillId="0" borderId="25" xfId="0" applyNumberFormat="1" applyFont="1" applyBorder="1" applyProtection="1">
      <protection locked="0"/>
    </xf>
    <xf numFmtId="165" fontId="0" fillId="0" borderId="0" xfId="0" applyNumberFormat="1" applyProtection="1">
      <protection locked="0"/>
    </xf>
    <xf numFmtId="7" fontId="0" fillId="0" borderId="0" xfId="0" applyNumberFormat="1" applyProtection="1">
      <protection locked="0"/>
    </xf>
    <xf numFmtId="0" fontId="3" fillId="0" borderId="0" xfId="0" applyFont="1" applyAlignment="1">
      <alignment horizontal="center"/>
    </xf>
    <xf numFmtId="0" fontId="8" fillId="0" borderId="80" xfId="0" applyFont="1" applyBorder="1" applyAlignment="1" applyProtection="1">
      <alignment horizontal="center"/>
      <protection locked="0"/>
    </xf>
    <xf numFmtId="0" fontId="8" fillId="0" borderId="81" xfId="0" applyFont="1" applyBorder="1" applyAlignment="1" applyProtection="1">
      <alignment horizontal="center"/>
      <protection locked="0"/>
    </xf>
    <xf numFmtId="0" fontId="8" fillId="0" borderId="82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164" fontId="9" fillId="0" borderId="18" xfId="0" applyNumberFormat="1" applyFont="1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8" fillId="0" borderId="0" xfId="0" applyFont="1" applyAlignment="1" applyProtection="1">
      <alignment horizontal="center"/>
      <protection locked="0"/>
    </xf>
    <xf numFmtId="0" fontId="8" fillId="0" borderId="83" xfId="0" applyFont="1" applyBorder="1" applyAlignment="1" applyProtection="1">
      <alignment horizontal="center"/>
      <protection locked="0"/>
    </xf>
    <xf numFmtId="0" fontId="8" fillId="0" borderId="84" xfId="0" applyFont="1" applyBorder="1" applyAlignment="1" applyProtection="1">
      <alignment horizontal="center"/>
      <protection locked="0"/>
    </xf>
    <xf numFmtId="0" fontId="8" fillId="0" borderId="85" xfId="0" applyFont="1" applyBorder="1" applyAlignment="1" applyProtection="1">
      <alignment horizontal="center"/>
      <protection locked="0"/>
    </xf>
    <xf numFmtId="0" fontId="8" fillId="0" borderId="86" xfId="0" applyFont="1" applyBorder="1" applyAlignment="1" applyProtection="1">
      <alignment horizontal="center"/>
      <protection locked="0"/>
    </xf>
    <xf numFmtId="0" fontId="8" fillId="0" borderId="87" xfId="0" applyFont="1" applyBorder="1" applyAlignment="1" applyProtection="1">
      <alignment horizontal="center"/>
      <protection locked="0"/>
    </xf>
    <xf numFmtId="0" fontId="8" fillId="0" borderId="0" xfId="1258" applyFont="1" applyAlignment="1" applyProtection="1">
      <alignment horizontal="center"/>
      <protection locked="0"/>
    </xf>
    <xf numFmtId="0" fontId="8" fillId="0" borderId="44" xfId="1258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1" fillId="0" borderId="0" xfId="1258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</cellXfs>
  <cellStyles count="2007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4 2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2 3" xfId="8" xr:uid="{00000000-0005-0000-0000-000007000000}"/>
    <cellStyle name="20% - Accent2 2 4" xfId="9" xr:uid="{00000000-0005-0000-0000-000008000000}"/>
    <cellStyle name="20% - Accent2 2 4 2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2 3" xfId="13" xr:uid="{00000000-0005-0000-0000-00000C000000}"/>
    <cellStyle name="20% - Accent3 2 4" xfId="14" xr:uid="{00000000-0005-0000-0000-00000D000000}"/>
    <cellStyle name="20% - Accent3 2 4 2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2 3" xfId="18" xr:uid="{00000000-0005-0000-0000-000011000000}"/>
    <cellStyle name="20% - Accent4 2 4" xfId="19" xr:uid="{00000000-0005-0000-0000-000012000000}"/>
    <cellStyle name="20% - Accent4 2 4 2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2 3" xfId="23" xr:uid="{00000000-0005-0000-0000-000016000000}"/>
    <cellStyle name="20% - Accent5 2 4" xfId="24" xr:uid="{00000000-0005-0000-0000-000017000000}"/>
    <cellStyle name="20% - Accent5 2 4 2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2 3" xfId="28" xr:uid="{00000000-0005-0000-0000-00001B000000}"/>
    <cellStyle name="20% - Accent6 2 4" xfId="29" xr:uid="{00000000-0005-0000-0000-00001C000000}"/>
    <cellStyle name="20% - Accent6 2 4 2" xfId="30" xr:uid="{00000000-0005-0000-0000-00001D000000}"/>
    <cellStyle name="40% - Accent1 2" xfId="31" xr:uid="{00000000-0005-0000-0000-00001E000000}"/>
    <cellStyle name="40% - Accent1 2 2" xfId="32" xr:uid="{00000000-0005-0000-0000-00001F000000}"/>
    <cellStyle name="40% - Accent1 2 3" xfId="33" xr:uid="{00000000-0005-0000-0000-000020000000}"/>
    <cellStyle name="40% - Accent1 2 4" xfId="34" xr:uid="{00000000-0005-0000-0000-000021000000}"/>
    <cellStyle name="40% - Accent1 2 4 2" xfId="35" xr:uid="{00000000-0005-0000-0000-000022000000}"/>
    <cellStyle name="40% - Accent2 2" xfId="36" xr:uid="{00000000-0005-0000-0000-000023000000}"/>
    <cellStyle name="40% - Accent2 2 2" xfId="37" xr:uid="{00000000-0005-0000-0000-000024000000}"/>
    <cellStyle name="40% - Accent2 2 3" xfId="38" xr:uid="{00000000-0005-0000-0000-000025000000}"/>
    <cellStyle name="40% - Accent2 2 4" xfId="39" xr:uid="{00000000-0005-0000-0000-000026000000}"/>
    <cellStyle name="40% - Accent2 2 4 2" xfId="40" xr:uid="{00000000-0005-0000-0000-000027000000}"/>
    <cellStyle name="40% - Accent3 2" xfId="41" xr:uid="{00000000-0005-0000-0000-000028000000}"/>
    <cellStyle name="40% - Accent3 2 2" xfId="42" xr:uid="{00000000-0005-0000-0000-000029000000}"/>
    <cellStyle name="40% - Accent3 2 3" xfId="43" xr:uid="{00000000-0005-0000-0000-00002A000000}"/>
    <cellStyle name="40% - Accent3 2 4" xfId="44" xr:uid="{00000000-0005-0000-0000-00002B000000}"/>
    <cellStyle name="40% - Accent3 2 4 2" xfId="45" xr:uid="{00000000-0005-0000-0000-00002C000000}"/>
    <cellStyle name="40% - Accent4 2" xfId="46" xr:uid="{00000000-0005-0000-0000-00002D000000}"/>
    <cellStyle name="40% - Accent4 2 2" xfId="47" xr:uid="{00000000-0005-0000-0000-00002E000000}"/>
    <cellStyle name="40% - Accent4 2 3" xfId="48" xr:uid="{00000000-0005-0000-0000-00002F000000}"/>
    <cellStyle name="40% - Accent4 2 4" xfId="49" xr:uid="{00000000-0005-0000-0000-000030000000}"/>
    <cellStyle name="40% - Accent4 2 4 2" xfId="50" xr:uid="{00000000-0005-0000-0000-000031000000}"/>
    <cellStyle name="40% - Accent5 2" xfId="51" xr:uid="{00000000-0005-0000-0000-000032000000}"/>
    <cellStyle name="40% - Accent5 2 2" xfId="52" xr:uid="{00000000-0005-0000-0000-000033000000}"/>
    <cellStyle name="40% - Accent5 2 3" xfId="53" xr:uid="{00000000-0005-0000-0000-000034000000}"/>
    <cellStyle name="40% - Accent5 2 4" xfId="54" xr:uid="{00000000-0005-0000-0000-000035000000}"/>
    <cellStyle name="40% - Accent5 2 4 2" xfId="55" xr:uid="{00000000-0005-0000-0000-000036000000}"/>
    <cellStyle name="40% - Accent6 2" xfId="56" xr:uid="{00000000-0005-0000-0000-000037000000}"/>
    <cellStyle name="40% - Accent6 2 2" xfId="57" xr:uid="{00000000-0005-0000-0000-000038000000}"/>
    <cellStyle name="40% - Accent6 2 3" xfId="58" xr:uid="{00000000-0005-0000-0000-000039000000}"/>
    <cellStyle name="40% - Accent6 2 4" xfId="59" xr:uid="{00000000-0005-0000-0000-00003A000000}"/>
    <cellStyle name="40% - Accent6 2 4 2" xfId="60" xr:uid="{00000000-0005-0000-0000-00003B000000}"/>
    <cellStyle name="60% - Accent1 2" xfId="61" xr:uid="{00000000-0005-0000-0000-00003C000000}"/>
    <cellStyle name="60% - Accent1 2 2" xfId="62" xr:uid="{00000000-0005-0000-0000-00003D000000}"/>
    <cellStyle name="60% - Accent1 2 3" xfId="63" xr:uid="{00000000-0005-0000-0000-00003E000000}"/>
    <cellStyle name="60% - Accent1 2 4" xfId="64" xr:uid="{00000000-0005-0000-0000-00003F000000}"/>
    <cellStyle name="60% - Accent2 2" xfId="65" xr:uid="{00000000-0005-0000-0000-000040000000}"/>
    <cellStyle name="60% - Accent2 2 2" xfId="66" xr:uid="{00000000-0005-0000-0000-000041000000}"/>
    <cellStyle name="60% - Accent2 2 3" xfId="67" xr:uid="{00000000-0005-0000-0000-000042000000}"/>
    <cellStyle name="60% - Accent2 2 4" xfId="68" xr:uid="{00000000-0005-0000-0000-000043000000}"/>
    <cellStyle name="60% - Accent3 2" xfId="69" xr:uid="{00000000-0005-0000-0000-000044000000}"/>
    <cellStyle name="60% - Accent3 2 2" xfId="70" xr:uid="{00000000-0005-0000-0000-000045000000}"/>
    <cellStyle name="60% - Accent3 2 3" xfId="71" xr:uid="{00000000-0005-0000-0000-000046000000}"/>
    <cellStyle name="60% - Accent3 2 4" xfId="72" xr:uid="{00000000-0005-0000-0000-000047000000}"/>
    <cellStyle name="60% - Accent4 2" xfId="73" xr:uid="{00000000-0005-0000-0000-000048000000}"/>
    <cellStyle name="60% - Accent4 2 2" xfId="74" xr:uid="{00000000-0005-0000-0000-000049000000}"/>
    <cellStyle name="60% - Accent4 2 3" xfId="75" xr:uid="{00000000-0005-0000-0000-00004A000000}"/>
    <cellStyle name="60% - Accent4 2 4" xfId="76" xr:uid="{00000000-0005-0000-0000-00004B000000}"/>
    <cellStyle name="60% - Accent5 2" xfId="77" xr:uid="{00000000-0005-0000-0000-00004C000000}"/>
    <cellStyle name="60% - Accent5 2 2" xfId="78" xr:uid="{00000000-0005-0000-0000-00004D000000}"/>
    <cellStyle name="60% - Accent5 2 3" xfId="79" xr:uid="{00000000-0005-0000-0000-00004E000000}"/>
    <cellStyle name="60% - Accent5 2 4" xfId="80" xr:uid="{00000000-0005-0000-0000-00004F000000}"/>
    <cellStyle name="60% - Accent6 2" xfId="81" xr:uid="{00000000-0005-0000-0000-000050000000}"/>
    <cellStyle name="60% - Accent6 2 2" xfId="82" xr:uid="{00000000-0005-0000-0000-000051000000}"/>
    <cellStyle name="60% - Accent6 2 3" xfId="83" xr:uid="{00000000-0005-0000-0000-000052000000}"/>
    <cellStyle name="60% - Accent6 2 4" xfId="84" xr:uid="{00000000-0005-0000-0000-000053000000}"/>
    <cellStyle name="Accent1 2" xfId="85" xr:uid="{00000000-0005-0000-0000-000054000000}"/>
    <cellStyle name="Accent1 2 2" xfId="86" xr:uid="{00000000-0005-0000-0000-000055000000}"/>
    <cellStyle name="Accent1 2 3" xfId="87" xr:uid="{00000000-0005-0000-0000-000056000000}"/>
    <cellStyle name="Accent1 2 4" xfId="88" xr:uid="{00000000-0005-0000-0000-000057000000}"/>
    <cellStyle name="Accent2 2" xfId="89" xr:uid="{00000000-0005-0000-0000-000058000000}"/>
    <cellStyle name="Accent2 2 2" xfId="90" xr:uid="{00000000-0005-0000-0000-000059000000}"/>
    <cellStyle name="Accent2 2 3" xfId="91" xr:uid="{00000000-0005-0000-0000-00005A000000}"/>
    <cellStyle name="Accent2 2 4" xfId="92" xr:uid="{00000000-0005-0000-0000-00005B000000}"/>
    <cellStyle name="Accent3 2" xfId="93" xr:uid="{00000000-0005-0000-0000-00005C000000}"/>
    <cellStyle name="Accent3 2 2" xfId="94" xr:uid="{00000000-0005-0000-0000-00005D000000}"/>
    <cellStyle name="Accent3 2 3" xfId="95" xr:uid="{00000000-0005-0000-0000-00005E000000}"/>
    <cellStyle name="Accent3 2 4" xfId="96" xr:uid="{00000000-0005-0000-0000-00005F000000}"/>
    <cellStyle name="Accent4 2" xfId="97" xr:uid="{00000000-0005-0000-0000-000060000000}"/>
    <cellStyle name="Accent4 2 2" xfId="98" xr:uid="{00000000-0005-0000-0000-000061000000}"/>
    <cellStyle name="Accent4 2 3" xfId="99" xr:uid="{00000000-0005-0000-0000-000062000000}"/>
    <cellStyle name="Accent4 2 4" xfId="100" xr:uid="{00000000-0005-0000-0000-000063000000}"/>
    <cellStyle name="Accent5 2" xfId="101" xr:uid="{00000000-0005-0000-0000-000064000000}"/>
    <cellStyle name="Accent5 2 2" xfId="102" xr:uid="{00000000-0005-0000-0000-000065000000}"/>
    <cellStyle name="Accent5 2 3" xfId="103" xr:uid="{00000000-0005-0000-0000-000066000000}"/>
    <cellStyle name="Accent5 2 4" xfId="104" xr:uid="{00000000-0005-0000-0000-000067000000}"/>
    <cellStyle name="Accent6 2" xfId="105" xr:uid="{00000000-0005-0000-0000-000068000000}"/>
    <cellStyle name="Accent6 2 2" xfId="106" xr:uid="{00000000-0005-0000-0000-000069000000}"/>
    <cellStyle name="Accent6 2 3" xfId="107" xr:uid="{00000000-0005-0000-0000-00006A000000}"/>
    <cellStyle name="Accent6 2 4" xfId="108" xr:uid="{00000000-0005-0000-0000-00006B000000}"/>
    <cellStyle name="args.style" xfId="109" xr:uid="{00000000-0005-0000-0000-00006C000000}"/>
    <cellStyle name="Bad 2" xfId="110" xr:uid="{00000000-0005-0000-0000-00006D000000}"/>
    <cellStyle name="Bad 2 2" xfId="111" xr:uid="{00000000-0005-0000-0000-00006E000000}"/>
    <cellStyle name="Bad 2 3" xfId="112" xr:uid="{00000000-0005-0000-0000-00006F000000}"/>
    <cellStyle name="Bad 2 4" xfId="113" xr:uid="{00000000-0005-0000-0000-000070000000}"/>
    <cellStyle name="Calc Currency (0)" xfId="114" xr:uid="{00000000-0005-0000-0000-000071000000}"/>
    <cellStyle name="Calculation 2" xfId="115" xr:uid="{00000000-0005-0000-0000-000072000000}"/>
    <cellStyle name="Calculation 2 2" xfId="116" xr:uid="{00000000-0005-0000-0000-000073000000}"/>
    <cellStyle name="Calculation 2 3" xfId="117" xr:uid="{00000000-0005-0000-0000-000074000000}"/>
    <cellStyle name="Calculation 2 4" xfId="118" xr:uid="{00000000-0005-0000-0000-000075000000}"/>
    <cellStyle name="Check Cell 2" xfId="119" xr:uid="{00000000-0005-0000-0000-000076000000}"/>
    <cellStyle name="Check Cell 2 2" xfId="120" xr:uid="{00000000-0005-0000-0000-000077000000}"/>
    <cellStyle name="Check Cell 2 3" xfId="121" xr:uid="{00000000-0005-0000-0000-000078000000}"/>
    <cellStyle name="Check Cell 2 4" xfId="122" xr:uid="{00000000-0005-0000-0000-000079000000}"/>
    <cellStyle name="Comma 10" xfId="123" xr:uid="{00000000-0005-0000-0000-00007A000000}"/>
    <cellStyle name="Comma 10 2" xfId="124" xr:uid="{00000000-0005-0000-0000-00007B000000}"/>
    <cellStyle name="Comma 10 3" xfId="125" xr:uid="{00000000-0005-0000-0000-00007C000000}"/>
    <cellStyle name="Comma 10 4" xfId="126" xr:uid="{00000000-0005-0000-0000-00007D000000}"/>
    <cellStyle name="Comma 11" xfId="127" xr:uid="{00000000-0005-0000-0000-00007E000000}"/>
    <cellStyle name="Comma 11 2" xfId="128" xr:uid="{00000000-0005-0000-0000-00007F000000}"/>
    <cellStyle name="Comma 12" xfId="129" xr:uid="{00000000-0005-0000-0000-000080000000}"/>
    <cellStyle name="Comma 2" xfId="130" xr:uid="{00000000-0005-0000-0000-000081000000}"/>
    <cellStyle name="Comma 2 2" xfId="131" xr:uid="{00000000-0005-0000-0000-000082000000}"/>
    <cellStyle name="Comma 2 2 2" xfId="132" xr:uid="{00000000-0005-0000-0000-000083000000}"/>
    <cellStyle name="Comma 2 2 3" xfId="133" xr:uid="{00000000-0005-0000-0000-000084000000}"/>
    <cellStyle name="Comma 2 2 3 2" xfId="134" xr:uid="{00000000-0005-0000-0000-000085000000}"/>
    <cellStyle name="Comma 2 3" xfId="135" xr:uid="{00000000-0005-0000-0000-000086000000}"/>
    <cellStyle name="Comma 3" xfId="136" xr:uid="{00000000-0005-0000-0000-000087000000}"/>
    <cellStyle name="Comma 3 2" xfId="137" xr:uid="{00000000-0005-0000-0000-000088000000}"/>
    <cellStyle name="Comma 3 2 2" xfId="138" xr:uid="{00000000-0005-0000-0000-000089000000}"/>
    <cellStyle name="Comma 3 3" xfId="139" xr:uid="{00000000-0005-0000-0000-00008A000000}"/>
    <cellStyle name="Comma 3 4" xfId="140" xr:uid="{00000000-0005-0000-0000-00008B000000}"/>
    <cellStyle name="Comma 4" xfId="141" xr:uid="{00000000-0005-0000-0000-00008C000000}"/>
    <cellStyle name="Comma 4 2" xfId="142" xr:uid="{00000000-0005-0000-0000-00008D000000}"/>
    <cellStyle name="Comma 4 2 2" xfId="143" xr:uid="{00000000-0005-0000-0000-00008E000000}"/>
    <cellStyle name="Comma 4 2 3" xfId="144" xr:uid="{00000000-0005-0000-0000-00008F000000}"/>
    <cellStyle name="Comma 4 2 3 2" xfId="145" xr:uid="{00000000-0005-0000-0000-000090000000}"/>
    <cellStyle name="Comma 4 2 4" xfId="146" xr:uid="{00000000-0005-0000-0000-000091000000}"/>
    <cellStyle name="Comma 4 2 4 2" xfId="147" xr:uid="{00000000-0005-0000-0000-000092000000}"/>
    <cellStyle name="Comma 4 3" xfId="148" xr:uid="{00000000-0005-0000-0000-000093000000}"/>
    <cellStyle name="Comma 4 3 2" xfId="149" xr:uid="{00000000-0005-0000-0000-000094000000}"/>
    <cellStyle name="Comma 4 3 3" xfId="150" xr:uid="{00000000-0005-0000-0000-000095000000}"/>
    <cellStyle name="Comma 4 3 3 2" xfId="151" xr:uid="{00000000-0005-0000-0000-000096000000}"/>
    <cellStyle name="Comma 4 3 4" xfId="152" xr:uid="{00000000-0005-0000-0000-000097000000}"/>
    <cellStyle name="Comma 4 3 4 2" xfId="153" xr:uid="{00000000-0005-0000-0000-000098000000}"/>
    <cellStyle name="Comma 4 3 4 3" xfId="154" xr:uid="{00000000-0005-0000-0000-000099000000}"/>
    <cellStyle name="Comma 4 3 4 3 2" xfId="155" xr:uid="{00000000-0005-0000-0000-00009A000000}"/>
    <cellStyle name="Comma 4 3 5" xfId="156" xr:uid="{00000000-0005-0000-0000-00009B000000}"/>
    <cellStyle name="Comma 4 3 5 2" xfId="157" xr:uid="{00000000-0005-0000-0000-00009C000000}"/>
    <cellStyle name="Comma 4 3 5 3" xfId="158" xr:uid="{00000000-0005-0000-0000-00009D000000}"/>
    <cellStyle name="Comma 4 3 6" xfId="159" xr:uid="{00000000-0005-0000-0000-00009E000000}"/>
    <cellStyle name="Comma 4 3 6 2" xfId="160" xr:uid="{00000000-0005-0000-0000-00009F000000}"/>
    <cellStyle name="Comma 4 3 6 3" xfId="161" xr:uid="{00000000-0005-0000-0000-0000A0000000}"/>
    <cellStyle name="Comma 4 3 6 3 2" xfId="162" xr:uid="{00000000-0005-0000-0000-0000A1000000}"/>
    <cellStyle name="Comma 4 4" xfId="163" xr:uid="{00000000-0005-0000-0000-0000A2000000}"/>
    <cellStyle name="Comma 4 4 2" xfId="164" xr:uid="{00000000-0005-0000-0000-0000A3000000}"/>
    <cellStyle name="Comma 4 4 3" xfId="165" xr:uid="{00000000-0005-0000-0000-0000A4000000}"/>
    <cellStyle name="Comma 5" xfId="166" xr:uid="{00000000-0005-0000-0000-0000A5000000}"/>
    <cellStyle name="Comma 5 2" xfId="167" xr:uid="{00000000-0005-0000-0000-0000A6000000}"/>
    <cellStyle name="Comma 5 3" xfId="168" xr:uid="{00000000-0005-0000-0000-0000A7000000}"/>
    <cellStyle name="Comma 5 3 2" xfId="169" xr:uid="{00000000-0005-0000-0000-0000A8000000}"/>
    <cellStyle name="Comma 5 3 3" xfId="170" xr:uid="{00000000-0005-0000-0000-0000A9000000}"/>
    <cellStyle name="Comma 5 3 3 2" xfId="171" xr:uid="{00000000-0005-0000-0000-0000AA000000}"/>
    <cellStyle name="Comma 5 4" xfId="172" xr:uid="{00000000-0005-0000-0000-0000AB000000}"/>
    <cellStyle name="Comma 5 4 2" xfId="173" xr:uid="{00000000-0005-0000-0000-0000AC000000}"/>
    <cellStyle name="Comma 5 5" xfId="174" xr:uid="{00000000-0005-0000-0000-0000AD000000}"/>
    <cellStyle name="Comma 5 5 2" xfId="175" xr:uid="{00000000-0005-0000-0000-0000AE000000}"/>
    <cellStyle name="Comma 5 5 3" xfId="176" xr:uid="{00000000-0005-0000-0000-0000AF000000}"/>
    <cellStyle name="Comma 5 5 3 2" xfId="177" xr:uid="{00000000-0005-0000-0000-0000B0000000}"/>
    <cellStyle name="Comma 5 6" xfId="178" xr:uid="{00000000-0005-0000-0000-0000B1000000}"/>
    <cellStyle name="Comma 5 6 2" xfId="179" xr:uid="{00000000-0005-0000-0000-0000B2000000}"/>
    <cellStyle name="Comma 5 6 3" xfId="180" xr:uid="{00000000-0005-0000-0000-0000B3000000}"/>
    <cellStyle name="Comma 5 7" xfId="181" xr:uid="{00000000-0005-0000-0000-0000B4000000}"/>
    <cellStyle name="Comma 5 7 2" xfId="182" xr:uid="{00000000-0005-0000-0000-0000B5000000}"/>
    <cellStyle name="Comma 5 7 3" xfId="183" xr:uid="{00000000-0005-0000-0000-0000B6000000}"/>
    <cellStyle name="Comma 5 7 3 2" xfId="184" xr:uid="{00000000-0005-0000-0000-0000B7000000}"/>
    <cellStyle name="Comma 6" xfId="185" xr:uid="{00000000-0005-0000-0000-0000B8000000}"/>
    <cellStyle name="Comma 6 2" xfId="186" xr:uid="{00000000-0005-0000-0000-0000B9000000}"/>
    <cellStyle name="Comma 6 2 2" xfId="187" xr:uid="{00000000-0005-0000-0000-0000BA000000}"/>
    <cellStyle name="Comma 6 2 2 2" xfId="188" xr:uid="{00000000-0005-0000-0000-0000BB000000}"/>
    <cellStyle name="Comma 6 2 2 3" xfId="189" xr:uid="{00000000-0005-0000-0000-0000BC000000}"/>
    <cellStyle name="Comma 6 2 3" xfId="190" xr:uid="{00000000-0005-0000-0000-0000BD000000}"/>
    <cellStyle name="Comma 6 2 4" xfId="191" xr:uid="{00000000-0005-0000-0000-0000BE000000}"/>
    <cellStyle name="Comma 6 3" xfId="192" xr:uid="{00000000-0005-0000-0000-0000BF000000}"/>
    <cellStyle name="Comma 6 4" xfId="193" xr:uid="{00000000-0005-0000-0000-0000C0000000}"/>
    <cellStyle name="Comma 6 4 2" xfId="194" xr:uid="{00000000-0005-0000-0000-0000C1000000}"/>
    <cellStyle name="Comma 7" xfId="195" xr:uid="{00000000-0005-0000-0000-0000C2000000}"/>
    <cellStyle name="Comma 7 2" xfId="196" xr:uid="{00000000-0005-0000-0000-0000C3000000}"/>
    <cellStyle name="Comma 7 2 2" xfId="197" xr:uid="{00000000-0005-0000-0000-0000C4000000}"/>
    <cellStyle name="Comma 7 2 3" xfId="198" xr:uid="{00000000-0005-0000-0000-0000C5000000}"/>
    <cellStyle name="Comma 7 3" xfId="199" xr:uid="{00000000-0005-0000-0000-0000C6000000}"/>
    <cellStyle name="Comma 7 3 2" xfId="200" xr:uid="{00000000-0005-0000-0000-0000C7000000}"/>
    <cellStyle name="Comma 7 4" xfId="201" xr:uid="{00000000-0005-0000-0000-0000C8000000}"/>
    <cellStyle name="Comma 8" xfId="202" xr:uid="{00000000-0005-0000-0000-0000C9000000}"/>
    <cellStyle name="Comma 8 2" xfId="203" xr:uid="{00000000-0005-0000-0000-0000CA000000}"/>
    <cellStyle name="Comma 8 3" xfId="204" xr:uid="{00000000-0005-0000-0000-0000CB000000}"/>
    <cellStyle name="Comma 9" xfId="205" xr:uid="{00000000-0005-0000-0000-0000CC000000}"/>
    <cellStyle name="Comma 9 2" xfId="206" xr:uid="{00000000-0005-0000-0000-0000CD000000}"/>
    <cellStyle name="Comma 9 2 2" xfId="207" xr:uid="{00000000-0005-0000-0000-0000CE000000}"/>
    <cellStyle name="Comma 9 3" xfId="208" xr:uid="{00000000-0005-0000-0000-0000CF000000}"/>
    <cellStyle name="Copied" xfId="209" xr:uid="{00000000-0005-0000-0000-0000D0000000}"/>
    <cellStyle name="COST1" xfId="210" xr:uid="{00000000-0005-0000-0000-0000D1000000}"/>
    <cellStyle name="Currency" xfId="211" builtinId="4"/>
    <cellStyle name="Currency 2" xfId="212" xr:uid="{00000000-0005-0000-0000-0000D3000000}"/>
    <cellStyle name="Currency 2 2" xfId="213" xr:uid="{00000000-0005-0000-0000-0000D4000000}"/>
    <cellStyle name="Currency 2 2 2" xfId="214" xr:uid="{00000000-0005-0000-0000-0000D5000000}"/>
    <cellStyle name="Currency 2 3" xfId="215" xr:uid="{00000000-0005-0000-0000-0000D6000000}"/>
    <cellStyle name="Currency 2 3 2" xfId="216" xr:uid="{00000000-0005-0000-0000-0000D7000000}"/>
    <cellStyle name="Currency 2 4" xfId="217" xr:uid="{00000000-0005-0000-0000-0000D8000000}"/>
    <cellStyle name="Currency 3" xfId="218" xr:uid="{00000000-0005-0000-0000-0000D9000000}"/>
    <cellStyle name="Currency 3 2" xfId="219" xr:uid="{00000000-0005-0000-0000-0000DA000000}"/>
    <cellStyle name="Currency 4" xfId="220" xr:uid="{00000000-0005-0000-0000-0000DB000000}"/>
    <cellStyle name="Currency 4 2" xfId="221" xr:uid="{00000000-0005-0000-0000-0000DC000000}"/>
    <cellStyle name="Currency 4 2 2" xfId="222" xr:uid="{00000000-0005-0000-0000-0000DD000000}"/>
    <cellStyle name="Currency 4 2 3" xfId="223" xr:uid="{00000000-0005-0000-0000-0000DE000000}"/>
    <cellStyle name="Currency 4 2 3 2" xfId="224" xr:uid="{00000000-0005-0000-0000-0000DF000000}"/>
    <cellStyle name="Currency 4 2 4" xfId="225" xr:uid="{00000000-0005-0000-0000-0000E0000000}"/>
    <cellStyle name="Currency 4 2 4 2" xfId="226" xr:uid="{00000000-0005-0000-0000-0000E1000000}"/>
    <cellStyle name="Currency 4 3" xfId="227" xr:uid="{00000000-0005-0000-0000-0000E2000000}"/>
    <cellStyle name="Currency 4 3 2" xfId="228" xr:uid="{00000000-0005-0000-0000-0000E3000000}"/>
    <cellStyle name="Currency 4 4" xfId="229" xr:uid="{00000000-0005-0000-0000-0000E4000000}"/>
    <cellStyle name="Currency 4 4 2" xfId="230" xr:uid="{00000000-0005-0000-0000-0000E5000000}"/>
    <cellStyle name="Currency 4 4 3" xfId="231" xr:uid="{00000000-0005-0000-0000-0000E6000000}"/>
    <cellStyle name="Currency 4 4 3 2" xfId="232" xr:uid="{00000000-0005-0000-0000-0000E7000000}"/>
    <cellStyle name="Currency 4 5" xfId="233" xr:uid="{00000000-0005-0000-0000-0000E8000000}"/>
    <cellStyle name="Currency 4 5 2" xfId="234" xr:uid="{00000000-0005-0000-0000-0000E9000000}"/>
    <cellStyle name="Currency 4 5 3" xfId="235" xr:uid="{00000000-0005-0000-0000-0000EA000000}"/>
    <cellStyle name="Currency 4 6" xfId="236" xr:uid="{00000000-0005-0000-0000-0000EB000000}"/>
    <cellStyle name="Currency 4 6 2" xfId="237" xr:uid="{00000000-0005-0000-0000-0000EC000000}"/>
    <cellStyle name="Currency 4 6 3" xfId="238" xr:uid="{00000000-0005-0000-0000-0000ED000000}"/>
    <cellStyle name="Currency 4 6 3 2" xfId="239" xr:uid="{00000000-0005-0000-0000-0000EE000000}"/>
    <cellStyle name="Currency 5" xfId="240" xr:uid="{00000000-0005-0000-0000-0000EF000000}"/>
    <cellStyle name="Currency 5 2" xfId="241" xr:uid="{00000000-0005-0000-0000-0000F0000000}"/>
    <cellStyle name="Currency 6" xfId="242" xr:uid="{00000000-0005-0000-0000-0000F1000000}"/>
    <cellStyle name="Currency 6 2" xfId="243" xr:uid="{00000000-0005-0000-0000-0000F2000000}"/>
    <cellStyle name="Currency 6 2 2" xfId="244" xr:uid="{00000000-0005-0000-0000-0000F3000000}"/>
    <cellStyle name="Currency 6 3" xfId="245" xr:uid="{00000000-0005-0000-0000-0000F4000000}"/>
    <cellStyle name="Currency 6 4" xfId="246" xr:uid="{00000000-0005-0000-0000-0000F5000000}"/>
    <cellStyle name="Currency 6 4 2" xfId="247" xr:uid="{00000000-0005-0000-0000-0000F6000000}"/>
    <cellStyle name="Currency 6 4 3" xfId="248" xr:uid="{00000000-0005-0000-0000-0000F7000000}"/>
    <cellStyle name="Currency 7" xfId="249" xr:uid="{00000000-0005-0000-0000-0000F8000000}"/>
    <cellStyle name="Currency 7 2" xfId="250" xr:uid="{00000000-0005-0000-0000-0000F9000000}"/>
    <cellStyle name="Currency 7 2 2" xfId="251" xr:uid="{00000000-0005-0000-0000-0000FA000000}"/>
    <cellStyle name="Currency 7 2 3" xfId="252" xr:uid="{00000000-0005-0000-0000-0000FB000000}"/>
    <cellStyle name="Currency 8" xfId="253" xr:uid="{00000000-0005-0000-0000-0000FC000000}"/>
    <cellStyle name="Currency 8 2" xfId="254" xr:uid="{00000000-0005-0000-0000-0000FD000000}"/>
    <cellStyle name="Currency 9" xfId="255" xr:uid="{00000000-0005-0000-0000-0000FE000000}"/>
    <cellStyle name="Currency 9 2" xfId="256" xr:uid="{00000000-0005-0000-0000-0000FF000000}"/>
    <cellStyle name="Entered" xfId="257" xr:uid="{00000000-0005-0000-0000-000000010000}"/>
    <cellStyle name="Explanatory Text 2" xfId="258" xr:uid="{00000000-0005-0000-0000-000001010000}"/>
    <cellStyle name="Explanatory Text 2 2" xfId="259" xr:uid="{00000000-0005-0000-0000-000002010000}"/>
    <cellStyle name="Explanatory Text 2 3" xfId="260" xr:uid="{00000000-0005-0000-0000-000003010000}"/>
    <cellStyle name="Explanatory Text 2 4" xfId="261" xr:uid="{00000000-0005-0000-0000-000004010000}"/>
    <cellStyle name="Good 2" xfId="262" xr:uid="{00000000-0005-0000-0000-000005010000}"/>
    <cellStyle name="Good 2 2" xfId="263" xr:uid="{00000000-0005-0000-0000-000006010000}"/>
    <cellStyle name="Good 2 3" xfId="264" xr:uid="{00000000-0005-0000-0000-000007010000}"/>
    <cellStyle name="Good 2 4" xfId="265" xr:uid="{00000000-0005-0000-0000-000008010000}"/>
    <cellStyle name="Grey" xfId="266" xr:uid="{00000000-0005-0000-0000-000009010000}"/>
    <cellStyle name="Header1" xfId="267" xr:uid="{00000000-0005-0000-0000-00000A010000}"/>
    <cellStyle name="Header2" xfId="268" xr:uid="{00000000-0005-0000-0000-00000B010000}"/>
    <cellStyle name="Heading 1 2" xfId="269" xr:uid="{00000000-0005-0000-0000-00000C010000}"/>
    <cellStyle name="Heading 1 2 2" xfId="270" xr:uid="{00000000-0005-0000-0000-00000D010000}"/>
    <cellStyle name="Heading 1 2 3" xfId="271" xr:uid="{00000000-0005-0000-0000-00000E010000}"/>
    <cellStyle name="Heading 1 2 4" xfId="272" xr:uid="{00000000-0005-0000-0000-00000F010000}"/>
    <cellStyle name="Heading 2 2" xfId="273" xr:uid="{00000000-0005-0000-0000-000010010000}"/>
    <cellStyle name="Heading 2 2 2" xfId="274" xr:uid="{00000000-0005-0000-0000-000011010000}"/>
    <cellStyle name="Heading 2 2 3" xfId="275" xr:uid="{00000000-0005-0000-0000-000012010000}"/>
    <cellStyle name="Heading 2 2 4" xfId="276" xr:uid="{00000000-0005-0000-0000-000013010000}"/>
    <cellStyle name="Heading 3 2" xfId="277" xr:uid="{00000000-0005-0000-0000-000014010000}"/>
    <cellStyle name="Heading 3 2 2" xfId="278" xr:uid="{00000000-0005-0000-0000-000015010000}"/>
    <cellStyle name="Heading 3 2 3" xfId="279" xr:uid="{00000000-0005-0000-0000-000016010000}"/>
    <cellStyle name="Heading 3 2 4" xfId="280" xr:uid="{00000000-0005-0000-0000-000017010000}"/>
    <cellStyle name="Heading 4 2" xfId="281" xr:uid="{00000000-0005-0000-0000-000018010000}"/>
    <cellStyle name="Heading 4 2 2" xfId="282" xr:uid="{00000000-0005-0000-0000-000019010000}"/>
    <cellStyle name="Heading 4 2 3" xfId="283" xr:uid="{00000000-0005-0000-0000-00001A010000}"/>
    <cellStyle name="Heading 4 2 4" xfId="284" xr:uid="{00000000-0005-0000-0000-00001B010000}"/>
    <cellStyle name="Hyperlink" xfId="285" builtinId="8"/>
    <cellStyle name="Hyperlink 2" xfId="286" xr:uid="{00000000-0005-0000-0000-00001D010000}"/>
    <cellStyle name="Hyperlink 3" xfId="287" xr:uid="{00000000-0005-0000-0000-00001E010000}"/>
    <cellStyle name="Input [yellow]" xfId="288" xr:uid="{00000000-0005-0000-0000-00001F010000}"/>
    <cellStyle name="Input 2" xfId="289" xr:uid="{00000000-0005-0000-0000-000020010000}"/>
    <cellStyle name="Input 2 2" xfId="290" xr:uid="{00000000-0005-0000-0000-000021010000}"/>
    <cellStyle name="Input 2 3" xfId="291" xr:uid="{00000000-0005-0000-0000-000022010000}"/>
    <cellStyle name="Input 2 4" xfId="292" xr:uid="{00000000-0005-0000-0000-000023010000}"/>
    <cellStyle name="Input Cells" xfId="293" xr:uid="{00000000-0005-0000-0000-000024010000}"/>
    <cellStyle name="Ivan" xfId="294" xr:uid="{00000000-0005-0000-0000-000025010000}"/>
    <cellStyle name="Linked Cell 2" xfId="295" xr:uid="{00000000-0005-0000-0000-000026010000}"/>
    <cellStyle name="Linked Cell 2 2" xfId="296" xr:uid="{00000000-0005-0000-0000-000027010000}"/>
    <cellStyle name="Linked Cell 2 3" xfId="297" xr:uid="{00000000-0005-0000-0000-000028010000}"/>
    <cellStyle name="Linked Cell 2 4" xfId="298" xr:uid="{00000000-0005-0000-0000-000029010000}"/>
    <cellStyle name="Linked Cells" xfId="299" xr:uid="{00000000-0005-0000-0000-00002A010000}"/>
    <cellStyle name="Milliers [0]_!!!GO" xfId="300" xr:uid="{00000000-0005-0000-0000-00002B010000}"/>
    <cellStyle name="Milliers_!!!GO" xfId="301" xr:uid="{00000000-0005-0000-0000-00002C010000}"/>
    <cellStyle name="Monétaire [0]_!!!GO" xfId="302" xr:uid="{00000000-0005-0000-0000-00002D010000}"/>
    <cellStyle name="Monétaire_!!!GO" xfId="303" xr:uid="{00000000-0005-0000-0000-00002E010000}"/>
    <cellStyle name="Neutral 2" xfId="304" xr:uid="{00000000-0005-0000-0000-00002F010000}"/>
    <cellStyle name="Neutral 2 2" xfId="305" xr:uid="{00000000-0005-0000-0000-000030010000}"/>
    <cellStyle name="Neutral 2 3" xfId="306" xr:uid="{00000000-0005-0000-0000-000031010000}"/>
    <cellStyle name="Neutral 2 4" xfId="307" xr:uid="{00000000-0005-0000-0000-000032010000}"/>
    <cellStyle name="Normal" xfId="0" builtinId="0"/>
    <cellStyle name="Normal - Style1" xfId="308" xr:uid="{00000000-0005-0000-0000-000034010000}"/>
    <cellStyle name="Normal 10" xfId="309" xr:uid="{00000000-0005-0000-0000-000035010000}"/>
    <cellStyle name="Normal 100" xfId="310" xr:uid="{00000000-0005-0000-0000-000036010000}"/>
    <cellStyle name="Normal 100 2" xfId="311" xr:uid="{00000000-0005-0000-0000-000037010000}"/>
    <cellStyle name="Normal 100 3" xfId="312" xr:uid="{00000000-0005-0000-0000-000038010000}"/>
    <cellStyle name="Normal 100 4" xfId="313" xr:uid="{00000000-0005-0000-0000-000039010000}"/>
    <cellStyle name="Normal 101" xfId="314" xr:uid="{00000000-0005-0000-0000-00003A010000}"/>
    <cellStyle name="Normal 101 2" xfId="315" xr:uid="{00000000-0005-0000-0000-00003B010000}"/>
    <cellStyle name="Normal 101 3" xfId="316" xr:uid="{00000000-0005-0000-0000-00003C010000}"/>
    <cellStyle name="Normal 101 4" xfId="317" xr:uid="{00000000-0005-0000-0000-00003D010000}"/>
    <cellStyle name="Normal 102" xfId="318" xr:uid="{00000000-0005-0000-0000-00003E010000}"/>
    <cellStyle name="Normal 102 2" xfId="319" xr:uid="{00000000-0005-0000-0000-00003F010000}"/>
    <cellStyle name="Normal 102 3" xfId="320" xr:uid="{00000000-0005-0000-0000-000040010000}"/>
    <cellStyle name="Normal 102 4" xfId="321" xr:uid="{00000000-0005-0000-0000-000041010000}"/>
    <cellStyle name="Normal 103" xfId="322" xr:uid="{00000000-0005-0000-0000-000042010000}"/>
    <cellStyle name="Normal 103 2" xfId="323" xr:uid="{00000000-0005-0000-0000-000043010000}"/>
    <cellStyle name="Normal 103 3" xfId="324" xr:uid="{00000000-0005-0000-0000-000044010000}"/>
    <cellStyle name="Normal 103 4" xfId="325" xr:uid="{00000000-0005-0000-0000-000045010000}"/>
    <cellStyle name="Normal 104" xfId="326" xr:uid="{00000000-0005-0000-0000-000046010000}"/>
    <cellStyle name="Normal 104 2" xfId="327" xr:uid="{00000000-0005-0000-0000-000047010000}"/>
    <cellStyle name="Normal 104 3" xfId="328" xr:uid="{00000000-0005-0000-0000-000048010000}"/>
    <cellStyle name="Normal 105" xfId="329" xr:uid="{00000000-0005-0000-0000-000049010000}"/>
    <cellStyle name="Normal 105 2" xfId="330" xr:uid="{00000000-0005-0000-0000-00004A010000}"/>
    <cellStyle name="Normal 105 3" xfId="331" xr:uid="{00000000-0005-0000-0000-00004B010000}"/>
    <cellStyle name="Normal 106" xfId="332" xr:uid="{00000000-0005-0000-0000-00004C010000}"/>
    <cellStyle name="Normal 106 2" xfId="333" xr:uid="{00000000-0005-0000-0000-00004D010000}"/>
    <cellStyle name="Normal 106 3" xfId="334" xr:uid="{00000000-0005-0000-0000-00004E010000}"/>
    <cellStyle name="Normal 107" xfId="335" xr:uid="{00000000-0005-0000-0000-00004F010000}"/>
    <cellStyle name="Normal 107 2" xfId="336" xr:uid="{00000000-0005-0000-0000-000050010000}"/>
    <cellStyle name="Normal 107 3" xfId="337" xr:uid="{00000000-0005-0000-0000-000051010000}"/>
    <cellStyle name="Normal 107 4" xfId="338" xr:uid="{00000000-0005-0000-0000-000052010000}"/>
    <cellStyle name="Normal 108" xfId="339" xr:uid="{00000000-0005-0000-0000-000053010000}"/>
    <cellStyle name="Normal 108 2" xfId="340" xr:uid="{00000000-0005-0000-0000-000054010000}"/>
    <cellStyle name="Normal 108 3" xfId="341" xr:uid="{00000000-0005-0000-0000-000055010000}"/>
    <cellStyle name="Normal 108 4" xfId="342" xr:uid="{00000000-0005-0000-0000-000056010000}"/>
    <cellStyle name="Normal 109" xfId="343" xr:uid="{00000000-0005-0000-0000-000057010000}"/>
    <cellStyle name="Normal 109 2" xfId="344" xr:uid="{00000000-0005-0000-0000-000058010000}"/>
    <cellStyle name="Normal 109 3" xfId="345" xr:uid="{00000000-0005-0000-0000-000059010000}"/>
    <cellStyle name="Normal 11" xfId="346" xr:uid="{00000000-0005-0000-0000-00005A010000}"/>
    <cellStyle name="Normal 110" xfId="347" xr:uid="{00000000-0005-0000-0000-00005B010000}"/>
    <cellStyle name="Normal 110 2" xfId="348" xr:uid="{00000000-0005-0000-0000-00005C010000}"/>
    <cellStyle name="Normal 110 3" xfId="349" xr:uid="{00000000-0005-0000-0000-00005D010000}"/>
    <cellStyle name="Normal 111" xfId="350" xr:uid="{00000000-0005-0000-0000-00005E010000}"/>
    <cellStyle name="Normal 111 2" xfId="351" xr:uid="{00000000-0005-0000-0000-00005F010000}"/>
    <cellStyle name="Normal 111 3" xfId="352" xr:uid="{00000000-0005-0000-0000-000060010000}"/>
    <cellStyle name="Normal 112" xfId="353" xr:uid="{00000000-0005-0000-0000-000061010000}"/>
    <cellStyle name="Normal 112 2" xfId="354" xr:uid="{00000000-0005-0000-0000-000062010000}"/>
    <cellStyle name="Normal 112 2 2" xfId="355" xr:uid="{00000000-0005-0000-0000-000063010000}"/>
    <cellStyle name="Normal 112 3" xfId="356" xr:uid="{00000000-0005-0000-0000-000064010000}"/>
    <cellStyle name="Normal 113" xfId="357" xr:uid="{00000000-0005-0000-0000-000065010000}"/>
    <cellStyle name="Normal 113 2" xfId="358" xr:uid="{00000000-0005-0000-0000-000066010000}"/>
    <cellStyle name="Normal 113 2 2" xfId="359" xr:uid="{00000000-0005-0000-0000-000067010000}"/>
    <cellStyle name="Normal 113 3" xfId="360" xr:uid="{00000000-0005-0000-0000-000068010000}"/>
    <cellStyle name="Normal 114" xfId="361" xr:uid="{00000000-0005-0000-0000-000069010000}"/>
    <cellStyle name="Normal 114 2" xfId="362" xr:uid="{00000000-0005-0000-0000-00006A010000}"/>
    <cellStyle name="Normal 114 3" xfId="363" xr:uid="{00000000-0005-0000-0000-00006B010000}"/>
    <cellStyle name="Normal 115" xfId="364" xr:uid="{00000000-0005-0000-0000-00006C010000}"/>
    <cellStyle name="Normal 115 2" xfId="365" xr:uid="{00000000-0005-0000-0000-00006D010000}"/>
    <cellStyle name="Normal 115 3" xfId="366" xr:uid="{00000000-0005-0000-0000-00006E010000}"/>
    <cellStyle name="Normal 116" xfId="367" xr:uid="{00000000-0005-0000-0000-00006F010000}"/>
    <cellStyle name="Normal 116 2" xfId="368" xr:uid="{00000000-0005-0000-0000-000070010000}"/>
    <cellStyle name="Normal 116 3" xfId="369" xr:uid="{00000000-0005-0000-0000-000071010000}"/>
    <cellStyle name="Normal 117" xfId="370" xr:uid="{00000000-0005-0000-0000-000072010000}"/>
    <cellStyle name="Normal 117 2" xfId="371" xr:uid="{00000000-0005-0000-0000-000073010000}"/>
    <cellStyle name="Normal 117 3" xfId="372" xr:uid="{00000000-0005-0000-0000-000074010000}"/>
    <cellStyle name="Normal 118" xfId="373" xr:uid="{00000000-0005-0000-0000-000075010000}"/>
    <cellStyle name="Normal 118 2" xfId="374" xr:uid="{00000000-0005-0000-0000-000076010000}"/>
    <cellStyle name="Normal 118 3" xfId="375" xr:uid="{00000000-0005-0000-0000-000077010000}"/>
    <cellStyle name="Normal 119" xfId="376" xr:uid="{00000000-0005-0000-0000-000078010000}"/>
    <cellStyle name="Normal 119 2" xfId="377" xr:uid="{00000000-0005-0000-0000-000079010000}"/>
    <cellStyle name="Normal 119 3" xfId="378" xr:uid="{00000000-0005-0000-0000-00007A010000}"/>
    <cellStyle name="Normal 12" xfId="379" xr:uid="{00000000-0005-0000-0000-00007B010000}"/>
    <cellStyle name="Normal 120" xfId="380" xr:uid="{00000000-0005-0000-0000-00007C010000}"/>
    <cellStyle name="Normal 120 2" xfId="381" xr:uid="{00000000-0005-0000-0000-00007D010000}"/>
    <cellStyle name="Normal 120 3" xfId="382" xr:uid="{00000000-0005-0000-0000-00007E010000}"/>
    <cellStyle name="Normal 121" xfId="383" xr:uid="{00000000-0005-0000-0000-00007F010000}"/>
    <cellStyle name="Normal 121 2" xfId="384" xr:uid="{00000000-0005-0000-0000-000080010000}"/>
    <cellStyle name="Normal 121 3" xfId="385" xr:uid="{00000000-0005-0000-0000-000081010000}"/>
    <cellStyle name="Normal 122" xfId="386" xr:uid="{00000000-0005-0000-0000-000082010000}"/>
    <cellStyle name="Normal 122 2" xfId="387" xr:uid="{00000000-0005-0000-0000-000083010000}"/>
    <cellStyle name="Normal 122 3" xfId="388" xr:uid="{00000000-0005-0000-0000-000084010000}"/>
    <cellStyle name="Normal 123" xfId="389" xr:uid="{00000000-0005-0000-0000-000085010000}"/>
    <cellStyle name="Normal 123 2" xfId="390" xr:uid="{00000000-0005-0000-0000-000086010000}"/>
    <cellStyle name="Normal 123 3" xfId="391" xr:uid="{00000000-0005-0000-0000-000087010000}"/>
    <cellStyle name="Normal 124" xfId="392" xr:uid="{00000000-0005-0000-0000-000088010000}"/>
    <cellStyle name="Normal 124 2" xfId="393" xr:uid="{00000000-0005-0000-0000-000089010000}"/>
    <cellStyle name="Normal 124 3" xfId="394" xr:uid="{00000000-0005-0000-0000-00008A010000}"/>
    <cellStyle name="Normal 125" xfId="395" xr:uid="{00000000-0005-0000-0000-00008B010000}"/>
    <cellStyle name="Normal 125 2" xfId="396" xr:uid="{00000000-0005-0000-0000-00008C010000}"/>
    <cellStyle name="Normal 125 3" xfId="397" xr:uid="{00000000-0005-0000-0000-00008D010000}"/>
    <cellStyle name="Normal 126" xfId="398" xr:uid="{00000000-0005-0000-0000-00008E010000}"/>
    <cellStyle name="Normal 126 2" xfId="399" xr:uid="{00000000-0005-0000-0000-00008F010000}"/>
    <cellStyle name="Normal 126 3" xfId="400" xr:uid="{00000000-0005-0000-0000-000090010000}"/>
    <cellStyle name="Normal 127" xfId="401" xr:uid="{00000000-0005-0000-0000-000091010000}"/>
    <cellStyle name="Normal 127 2" xfId="402" xr:uid="{00000000-0005-0000-0000-000092010000}"/>
    <cellStyle name="Normal 127 3" xfId="403" xr:uid="{00000000-0005-0000-0000-000093010000}"/>
    <cellStyle name="Normal 128" xfId="404" xr:uid="{00000000-0005-0000-0000-000094010000}"/>
    <cellStyle name="Normal 128 2" xfId="405" xr:uid="{00000000-0005-0000-0000-000095010000}"/>
    <cellStyle name="Normal 128 3" xfId="406" xr:uid="{00000000-0005-0000-0000-000096010000}"/>
    <cellStyle name="Normal 129" xfId="407" xr:uid="{00000000-0005-0000-0000-000097010000}"/>
    <cellStyle name="Normal 129 2" xfId="408" xr:uid="{00000000-0005-0000-0000-000098010000}"/>
    <cellStyle name="Normal 129 3" xfId="409" xr:uid="{00000000-0005-0000-0000-000099010000}"/>
    <cellStyle name="Normal 13" xfId="410" xr:uid="{00000000-0005-0000-0000-00009A010000}"/>
    <cellStyle name="Normal 13 2" xfId="411" xr:uid="{00000000-0005-0000-0000-00009B010000}"/>
    <cellStyle name="Normal 13 3" xfId="412" xr:uid="{00000000-0005-0000-0000-00009C010000}"/>
    <cellStyle name="Normal 13 4" xfId="413" xr:uid="{00000000-0005-0000-0000-00009D010000}"/>
    <cellStyle name="Normal 130" xfId="414" xr:uid="{00000000-0005-0000-0000-00009E010000}"/>
    <cellStyle name="Normal 130 2" xfId="415" xr:uid="{00000000-0005-0000-0000-00009F010000}"/>
    <cellStyle name="Normal 130 3" xfId="416" xr:uid="{00000000-0005-0000-0000-0000A0010000}"/>
    <cellStyle name="Normal 131" xfId="417" xr:uid="{00000000-0005-0000-0000-0000A1010000}"/>
    <cellStyle name="Normal 131 2" xfId="418" xr:uid="{00000000-0005-0000-0000-0000A2010000}"/>
    <cellStyle name="Normal 131 3" xfId="419" xr:uid="{00000000-0005-0000-0000-0000A3010000}"/>
    <cellStyle name="Normal 132" xfId="420" xr:uid="{00000000-0005-0000-0000-0000A4010000}"/>
    <cellStyle name="Normal 132 2" xfId="421" xr:uid="{00000000-0005-0000-0000-0000A5010000}"/>
    <cellStyle name="Normal 132 3" xfId="422" xr:uid="{00000000-0005-0000-0000-0000A6010000}"/>
    <cellStyle name="Normal 133" xfId="423" xr:uid="{00000000-0005-0000-0000-0000A7010000}"/>
    <cellStyle name="Normal 133 2" xfId="424" xr:uid="{00000000-0005-0000-0000-0000A8010000}"/>
    <cellStyle name="Normal 133 3" xfId="425" xr:uid="{00000000-0005-0000-0000-0000A9010000}"/>
    <cellStyle name="Normal 134" xfId="426" xr:uid="{00000000-0005-0000-0000-0000AA010000}"/>
    <cellStyle name="Normal 134 2" xfId="427" xr:uid="{00000000-0005-0000-0000-0000AB010000}"/>
    <cellStyle name="Normal 134 3" xfId="428" xr:uid="{00000000-0005-0000-0000-0000AC010000}"/>
    <cellStyle name="Normal 135" xfId="429" xr:uid="{00000000-0005-0000-0000-0000AD010000}"/>
    <cellStyle name="Normal 135 2" xfId="430" xr:uid="{00000000-0005-0000-0000-0000AE010000}"/>
    <cellStyle name="Normal 135 3" xfId="431" xr:uid="{00000000-0005-0000-0000-0000AF010000}"/>
    <cellStyle name="Normal 136" xfId="432" xr:uid="{00000000-0005-0000-0000-0000B0010000}"/>
    <cellStyle name="Normal 136 2" xfId="433" xr:uid="{00000000-0005-0000-0000-0000B1010000}"/>
    <cellStyle name="Normal 136 3" xfId="434" xr:uid="{00000000-0005-0000-0000-0000B2010000}"/>
    <cellStyle name="Normal 137" xfId="435" xr:uid="{00000000-0005-0000-0000-0000B3010000}"/>
    <cellStyle name="Normal 137 2" xfId="436" xr:uid="{00000000-0005-0000-0000-0000B4010000}"/>
    <cellStyle name="Normal 137 3" xfId="437" xr:uid="{00000000-0005-0000-0000-0000B5010000}"/>
    <cellStyle name="Normal 138" xfId="438" xr:uid="{00000000-0005-0000-0000-0000B6010000}"/>
    <cellStyle name="Normal 138 2" xfId="439" xr:uid="{00000000-0005-0000-0000-0000B7010000}"/>
    <cellStyle name="Normal 138 3" xfId="440" xr:uid="{00000000-0005-0000-0000-0000B8010000}"/>
    <cellStyle name="Normal 139" xfId="441" xr:uid="{00000000-0005-0000-0000-0000B9010000}"/>
    <cellStyle name="Normal 139 2" xfId="442" xr:uid="{00000000-0005-0000-0000-0000BA010000}"/>
    <cellStyle name="Normal 139 3" xfId="443" xr:uid="{00000000-0005-0000-0000-0000BB010000}"/>
    <cellStyle name="Normal 14" xfId="444" xr:uid="{00000000-0005-0000-0000-0000BC010000}"/>
    <cellStyle name="Normal 14 2" xfId="445" xr:uid="{00000000-0005-0000-0000-0000BD010000}"/>
    <cellStyle name="Normal 14 3" xfId="446" xr:uid="{00000000-0005-0000-0000-0000BE010000}"/>
    <cellStyle name="Normal 14 4" xfId="447" xr:uid="{00000000-0005-0000-0000-0000BF010000}"/>
    <cellStyle name="Normal 140" xfId="448" xr:uid="{00000000-0005-0000-0000-0000C0010000}"/>
    <cellStyle name="Normal 140 2" xfId="449" xr:uid="{00000000-0005-0000-0000-0000C1010000}"/>
    <cellStyle name="Normal 140 3" xfId="450" xr:uid="{00000000-0005-0000-0000-0000C2010000}"/>
    <cellStyle name="Normal 141" xfId="451" xr:uid="{00000000-0005-0000-0000-0000C3010000}"/>
    <cellStyle name="Normal 141 2" xfId="452" xr:uid="{00000000-0005-0000-0000-0000C4010000}"/>
    <cellStyle name="Normal 141 3" xfId="453" xr:uid="{00000000-0005-0000-0000-0000C5010000}"/>
    <cellStyle name="Normal 142" xfId="454" xr:uid="{00000000-0005-0000-0000-0000C6010000}"/>
    <cellStyle name="Normal 142 2" xfId="455" xr:uid="{00000000-0005-0000-0000-0000C7010000}"/>
    <cellStyle name="Normal 142 3" xfId="456" xr:uid="{00000000-0005-0000-0000-0000C8010000}"/>
    <cellStyle name="Normal 143" xfId="457" xr:uid="{00000000-0005-0000-0000-0000C9010000}"/>
    <cellStyle name="Normal 143 2" xfId="458" xr:uid="{00000000-0005-0000-0000-0000CA010000}"/>
    <cellStyle name="Normal 143 3" xfId="459" xr:uid="{00000000-0005-0000-0000-0000CB010000}"/>
    <cellStyle name="Normal 144" xfId="460" xr:uid="{00000000-0005-0000-0000-0000CC010000}"/>
    <cellStyle name="Normal 144 2" xfId="461" xr:uid="{00000000-0005-0000-0000-0000CD010000}"/>
    <cellStyle name="Normal 144 3" xfId="462" xr:uid="{00000000-0005-0000-0000-0000CE010000}"/>
    <cellStyle name="Normal 145" xfId="463" xr:uid="{00000000-0005-0000-0000-0000CF010000}"/>
    <cellStyle name="Normal 145 2" xfId="464" xr:uid="{00000000-0005-0000-0000-0000D0010000}"/>
    <cellStyle name="Normal 145 3" xfId="465" xr:uid="{00000000-0005-0000-0000-0000D1010000}"/>
    <cellStyle name="Normal 146" xfId="466" xr:uid="{00000000-0005-0000-0000-0000D2010000}"/>
    <cellStyle name="Normal 146 2" xfId="467" xr:uid="{00000000-0005-0000-0000-0000D3010000}"/>
    <cellStyle name="Normal 146 3" xfId="468" xr:uid="{00000000-0005-0000-0000-0000D4010000}"/>
    <cellStyle name="Normal 147" xfId="469" xr:uid="{00000000-0005-0000-0000-0000D5010000}"/>
    <cellStyle name="Normal 147 2" xfId="470" xr:uid="{00000000-0005-0000-0000-0000D6010000}"/>
    <cellStyle name="Normal 147 3" xfId="471" xr:uid="{00000000-0005-0000-0000-0000D7010000}"/>
    <cellStyle name="Normal 148" xfId="472" xr:uid="{00000000-0005-0000-0000-0000D8010000}"/>
    <cellStyle name="Normal 148 2" xfId="473" xr:uid="{00000000-0005-0000-0000-0000D9010000}"/>
    <cellStyle name="Normal 148 3" xfId="474" xr:uid="{00000000-0005-0000-0000-0000DA010000}"/>
    <cellStyle name="Normal 149" xfId="475" xr:uid="{00000000-0005-0000-0000-0000DB010000}"/>
    <cellStyle name="Normal 149 2" xfId="476" xr:uid="{00000000-0005-0000-0000-0000DC010000}"/>
    <cellStyle name="Normal 149 3" xfId="477" xr:uid="{00000000-0005-0000-0000-0000DD010000}"/>
    <cellStyle name="Normal 15" xfId="478" xr:uid="{00000000-0005-0000-0000-0000DE010000}"/>
    <cellStyle name="Normal 15 2" xfId="479" xr:uid="{00000000-0005-0000-0000-0000DF010000}"/>
    <cellStyle name="Normal 15 3" xfId="480" xr:uid="{00000000-0005-0000-0000-0000E0010000}"/>
    <cellStyle name="Normal 15 4" xfId="481" xr:uid="{00000000-0005-0000-0000-0000E1010000}"/>
    <cellStyle name="Normal 150" xfId="482" xr:uid="{00000000-0005-0000-0000-0000E2010000}"/>
    <cellStyle name="Normal 150 2" xfId="483" xr:uid="{00000000-0005-0000-0000-0000E3010000}"/>
    <cellStyle name="Normal 150 3" xfId="484" xr:uid="{00000000-0005-0000-0000-0000E4010000}"/>
    <cellStyle name="Normal 151" xfId="485" xr:uid="{00000000-0005-0000-0000-0000E5010000}"/>
    <cellStyle name="Normal 151 2" xfId="486" xr:uid="{00000000-0005-0000-0000-0000E6010000}"/>
    <cellStyle name="Normal 151 3" xfId="487" xr:uid="{00000000-0005-0000-0000-0000E7010000}"/>
    <cellStyle name="Normal 152" xfId="488" xr:uid="{00000000-0005-0000-0000-0000E8010000}"/>
    <cellStyle name="Normal 152 2" xfId="489" xr:uid="{00000000-0005-0000-0000-0000E9010000}"/>
    <cellStyle name="Normal 153" xfId="490" xr:uid="{00000000-0005-0000-0000-0000EA010000}"/>
    <cellStyle name="Normal 153 2" xfId="491" xr:uid="{00000000-0005-0000-0000-0000EB010000}"/>
    <cellStyle name="Normal 154" xfId="492" xr:uid="{00000000-0005-0000-0000-0000EC010000}"/>
    <cellStyle name="Normal 154 2" xfId="493" xr:uid="{00000000-0005-0000-0000-0000ED010000}"/>
    <cellStyle name="Normal 154 3" xfId="494" xr:uid="{00000000-0005-0000-0000-0000EE010000}"/>
    <cellStyle name="Normal 154 4" xfId="495" xr:uid="{00000000-0005-0000-0000-0000EF010000}"/>
    <cellStyle name="Normal 155" xfId="496" xr:uid="{00000000-0005-0000-0000-0000F0010000}"/>
    <cellStyle name="Normal 155 2" xfId="497" xr:uid="{00000000-0005-0000-0000-0000F1010000}"/>
    <cellStyle name="Normal 155 3" xfId="498" xr:uid="{00000000-0005-0000-0000-0000F2010000}"/>
    <cellStyle name="Normal 155 4" xfId="499" xr:uid="{00000000-0005-0000-0000-0000F3010000}"/>
    <cellStyle name="Normal 156" xfId="500" xr:uid="{00000000-0005-0000-0000-0000F4010000}"/>
    <cellStyle name="Normal 156 2" xfId="501" xr:uid="{00000000-0005-0000-0000-0000F5010000}"/>
    <cellStyle name="Normal 156 3" xfId="502" xr:uid="{00000000-0005-0000-0000-0000F6010000}"/>
    <cellStyle name="Normal 156 4" xfId="503" xr:uid="{00000000-0005-0000-0000-0000F7010000}"/>
    <cellStyle name="Normal 157" xfId="504" xr:uid="{00000000-0005-0000-0000-0000F8010000}"/>
    <cellStyle name="Normal 157 2" xfId="505" xr:uid="{00000000-0005-0000-0000-0000F9010000}"/>
    <cellStyle name="Normal 157 3" xfId="506" xr:uid="{00000000-0005-0000-0000-0000FA010000}"/>
    <cellStyle name="Normal 157 4" xfId="507" xr:uid="{00000000-0005-0000-0000-0000FB010000}"/>
    <cellStyle name="Normal 158" xfId="508" xr:uid="{00000000-0005-0000-0000-0000FC010000}"/>
    <cellStyle name="Normal 158 2" xfId="509" xr:uid="{00000000-0005-0000-0000-0000FD010000}"/>
    <cellStyle name="Normal 158 3" xfId="510" xr:uid="{00000000-0005-0000-0000-0000FE010000}"/>
    <cellStyle name="Normal 158 4" xfId="511" xr:uid="{00000000-0005-0000-0000-0000FF010000}"/>
    <cellStyle name="Normal 159" xfId="512" xr:uid="{00000000-0005-0000-0000-000000020000}"/>
    <cellStyle name="Normal 159 2" xfId="513" xr:uid="{00000000-0005-0000-0000-000001020000}"/>
    <cellStyle name="Normal 159 3" xfId="514" xr:uid="{00000000-0005-0000-0000-000002020000}"/>
    <cellStyle name="Normal 159 4" xfId="515" xr:uid="{00000000-0005-0000-0000-000003020000}"/>
    <cellStyle name="Normal 16" xfId="516" xr:uid="{00000000-0005-0000-0000-000004020000}"/>
    <cellStyle name="Normal 16 2" xfId="517" xr:uid="{00000000-0005-0000-0000-000005020000}"/>
    <cellStyle name="Normal 16 3" xfId="518" xr:uid="{00000000-0005-0000-0000-000006020000}"/>
    <cellStyle name="Normal 16 4" xfId="519" xr:uid="{00000000-0005-0000-0000-000007020000}"/>
    <cellStyle name="Normal 160" xfId="520" xr:uid="{00000000-0005-0000-0000-000008020000}"/>
    <cellStyle name="Normal 160 2" xfId="521" xr:uid="{00000000-0005-0000-0000-000009020000}"/>
    <cellStyle name="Normal 160 3" xfId="522" xr:uid="{00000000-0005-0000-0000-00000A020000}"/>
    <cellStyle name="Normal 160 4" xfId="523" xr:uid="{00000000-0005-0000-0000-00000B020000}"/>
    <cellStyle name="Normal 161" xfId="524" xr:uid="{00000000-0005-0000-0000-00000C020000}"/>
    <cellStyle name="Normal 161 2" xfId="525" xr:uid="{00000000-0005-0000-0000-00000D020000}"/>
    <cellStyle name="Normal 161 3" xfId="526" xr:uid="{00000000-0005-0000-0000-00000E020000}"/>
    <cellStyle name="Normal 161 4" xfId="527" xr:uid="{00000000-0005-0000-0000-00000F020000}"/>
    <cellStyle name="Normal 162" xfId="528" xr:uid="{00000000-0005-0000-0000-000010020000}"/>
    <cellStyle name="Normal 162 2" xfId="529" xr:uid="{00000000-0005-0000-0000-000011020000}"/>
    <cellStyle name="Normal 162 3" xfId="530" xr:uid="{00000000-0005-0000-0000-000012020000}"/>
    <cellStyle name="Normal 162 4" xfId="531" xr:uid="{00000000-0005-0000-0000-000013020000}"/>
    <cellStyle name="Normal 163" xfId="532" xr:uid="{00000000-0005-0000-0000-000014020000}"/>
    <cellStyle name="Normal 163 2" xfId="533" xr:uid="{00000000-0005-0000-0000-000015020000}"/>
    <cellStyle name="Normal 163 3" xfId="534" xr:uid="{00000000-0005-0000-0000-000016020000}"/>
    <cellStyle name="Normal 163 4" xfId="535" xr:uid="{00000000-0005-0000-0000-000017020000}"/>
    <cellStyle name="Normal 164" xfId="536" xr:uid="{00000000-0005-0000-0000-000018020000}"/>
    <cellStyle name="Normal 164 2" xfId="537" xr:uid="{00000000-0005-0000-0000-000019020000}"/>
    <cellStyle name="Normal 164 3" xfId="538" xr:uid="{00000000-0005-0000-0000-00001A020000}"/>
    <cellStyle name="Normal 164 4" xfId="539" xr:uid="{00000000-0005-0000-0000-00001B020000}"/>
    <cellStyle name="Normal 165" xfId="540" xr:uid="{00000000-0005-0000-0000-00001C020000}"/>
    <cellStyle name="Normal 165 2" xfId="541" xr:uid="{00000000-0005-0000-0000-00001D020000}"/>
    <cellStyle name="Normal 165 3" xfId="542" xr:uid="{00000000-0005-0000-0000-00001E020000}"/>
    <cellStyle name="Normal 165 4" xfId="543" xr:uid="{00000000-0005-0000-0000-00001F020000}"/>
    <cellStyle name="Normal 166" xfId="544" xr:uid="{00000000-0005-0000-0000-000020020000}"/>
    <cellStyle name="Normal 166 2" xfId="545" xr:uid="{00000000-0005-0000-0000-000021020000}"/>
    <cellStyle name="Normal 167" xfId="546" xr:uid="{00000000-0005-0000-0000-000022020000}"/>
    <cellStyle name="Normal 167 2" xfId="547" xr:uid="{00000000-0005-0000-0000-000023020000}"/>
    <cellStyle name="Normal 168" xfId="548" xr:uid="{00000000-0005-0000-0000-000024020000}"/>
    <cellStyle name="Normal 168 2" xfId="549" xr:uid="{00000000-0005-0000-0000-000025020000}"/>
    <cellStyle name="Normal 169" xfId="550" xr:uid="{00000000-0005-0000-0000-000026020000}"/>
    <cellStyle name="Normal 169 2" xfId="551" xr:uid="{00000000-0005-0000-0000-000027020000}"/>
    <cellStyle name="Normal 17" xfId="552" xr:uid="{00000000-0005-0000-0000-000028020000}"/>
    <cellStyle name="Normal 17 2" xfId="553" xr:uid="{00000000-0005-0000-0000-000029020000}"/>
    <cellStyle name="Normal 17 3" xfId="554" xr:uid="{00000000-0005-0000-0000-00002A020000}"/>
    <cellStyle name="Normal 170" xfId="555" xr:uid="{00000000-0005-0000-0000-00002B020000}"/>
    <cellStyle name="Normal 170 2" xfId="556" xr:uid="{00000000-0005-0000-0000-00002C020000}"/>
    <cellStyle name="Normal 171" xfId="557" xr:uid="{00000000-0005-0000-0000-00002D020000}"/>
    <cellStyle name="Normal 171 2" xfId="558" xr:uid="{00000000-0005-0000-0000-00002E020000}"/>
    <cellStyle name="Normal 172" xfId="559" xr:uid="{00000000-0005-0000-0000-00002F020000}"/>
    <cellStyle name="Normal 172 2" xfId="560" xr:uid="{00000000-0005-0000-0000-000030020000}"/>
    <cellStyle name="Normal 173" xfId="561" xr:uid="{00000000-0005-0000-0000-000031020000}"/>
    <cellStyle name="Normal 173 2" xfId="562" xr:uid="{00000000-0005-0000-0000-000032020000}"/>
    <cellStyle name="Normal 174" xfId="563" xr:uid="{00000000-0005-0000-0000-000033020000}"/>
    <cellStyle name="Normal 174 2" xfId="564" xr:uid="{00000000-0005-0000-0000-000034020000}"/>
    <cellStyle name="Normal 174 3" xfId="565" xr:uid="{00000000-0005-0000-0000-000035020000}"/>
    <cellStyle name="Normal 175" xfId="566" xr:uid="{00000000-0005-0000-0000-000036020000}"/>
    <cellStyle name="Normal 175 2" xfId="567" xr:uid="{00000000-0005-0000-0000-000037020000}"/>
    <cellStyle name="Normal 175 3" xfId="568" xr:uid="{00000000-0005-0000-0000-000038020000}"/>
    <cellStyle name="Normal 176" xfId="569" xr:uid="{00000000-0005-0000-0000-000039020000}"/>
    <cellStyle name="Normal 176 2" xfId="570" xr:uid="{00000000-0005-0000-0000-00003A020000}"/>
    <cellStyle name="Normal 176 3" xfId="571" xr:uid="{00000000-0005-0000-0000-00003B020000}"/>
    <cellStyle name="Normal 177" xfId="572" xr:uid="{00000000-0005-0000-0000-00003C020000}"/>
    <cellStyle name="Normal 177 2" xfId="573" xr:uid="{00000000-0005-0000-0000-00003D020000}"/>
    <cellStyle name="Normal 177 3" xfId="574" xr:uid="{00000000-0005-0000-0000-00003E020000}"/>
    <cellStyle name="Normal 178" xfId="575" xr:uid="{00000000-0005-0000-0000-00003F020000}"/>
    <cellStyle name="Normal 178 2" xfId="576" xr:uid="{00000000-0005-0000-0000-000040020000}"/>
    <cellStyle name="Normal 178 3" xfId="577" xr:uid="{00000000-0005-0000-0000-000041020000}"/>
    <cellStyle name="Normal 179" xfId="578" xr:uid="{00000000-0005-0000-0000-000042020000}"/>
    <cellStyle name="Normal 179 2" xfId="579" xr:uid="{00000000-0005-0000-0000-000043020000}"/>
    <cellStyle name="Normal 179 3" xfId="580" xr:uid="{00000000-0005-0000-0000-000044020000}"/>
    <cellStyle name="Normal 18" xfId="581" xr:uid="{00000000-0005-0000-0000-000045020000}"/>
    <cellStyle name="Normal 18 2" xfId="582" xr:uid="{00000000-0005-0000-0000-000046020000}"/>
    <cellStyle name="Normal 180" xfId="583" xr:uid="{00000000-0005-0000-0000-000047020000}"/>
    <cellStyle name="Normal 180 2" xfId="584" xr:uid="{00000000-0005-0000-0000-000048020000}"/>
    <cellStyle name="Normal 180 3" xfId="585" xr:uid="{00000000-0005-0000-0000-000049020000}"/>
    <cellStyle name="Normal 181" xfId="586" xr:uid="{00000000-0005-0000-0000-00004A020000}"/>
    <cellStyle name="Normal 181 2" xfId="587" xr:uid="{00000000-0005-0000-0000-00004B020000}"/>
    <cellStyle name="Normal 181 3" xfId="588" xr:uid="{00000000-0005-0000-0000-00004C020000}"/>
    <cellStyle name="Normal 182" xfId="589" xr:uid="{00000000-0005-0000-0000-00004D020000}"/>
    <cellStyle name="Normal 182 2" xfId="590" xr:uid="{00000000-0005-0000-0000-00004E020000}"/>
    <cellStyle name="Normal 182 3" xfId="591" xr:uid="{00000000-0005-0000-0000-00004F020000}"/>
    <cellStyle name="Normal 183" xfId="592" xr:uid="{00000000-0005-0000-0000-000050020000}"/>
    <cellStyle name="Normal 183 2" xfId="593" xr:uid="{00000000-0005-0000-0000-000051020000}"/>
    <cellStyle name="Normal 183 3" xfId="594" xr:uid="{00000000-0005-0000-0000-000052020000}"/>
    <cellStyle name="Normal 184" xfId="595" xr:uid="{00000000-0005-0000-0000-000053020000}"/>
    <cellStyle name="Normal 184 2" xfId="596" xr:uid="{00000000-0005-0000-0000-000054020000}"/>
    <cellStyle name="Normal 184 3" xfId="597" xr:uid="{00000000-0005-0000-0000-000055020000}"/>
    <cellStyle name="Normal 185" xfId="598" xr:uid="{00000000-0005-0000-0000-000056020000}"/>
    <cellStyle name="Normal 185 2" xfId="599" xr:uid="{00000000-0005-0000-0000-000057020000}"/>
    <cellStyle name="Normal 185 3" xfId="600" xr:uid="{00000000-0005-0000-0000-000058020000}"/>
    <cellStyle name="Normal 186" xfId="601" xr:uid="{00000000-0005-0000-0000-000059020000}"/>
    <cellStyle name="Normal 186 2" xfId="602" xr:uid="{00000000-0005-0000-0000-00005A020000}"/>
    <cellStyle name="Normal 186 3" xfId="603" xr:uid="{00000000-0005-0000-0000-00005B020000}"/>
    <cellStyle name="Normal 187" xfId="604" xr:uid="{00000000-0005-0000-0000-00005C020000}"/>
    <cellStyle name="Normal 187 2" xfId="605" xr:uid="{00000000-0005-0000-0000-00005D020000}"/>
    <cellStyle name="Normal 187 3" xfId="606" xr:uid="{00000000-0005-0000-0000-00005E020000}"/>
    <cellStyle name="Normal 188" xfId="607" xr:uid="{00000000-0005-0000-0000-00005F020000}"/>
    <cellStyle name="Normal 188 2" xfId="608" xr:uid="{00000000-0005-0000-0000-000060020000}"/>
    <cellStyle name="Normal 188 3" xfId="609" xr:uid="{00000000-0005-0000-0000-000061020000}"/>
    <cellStyle name="Normal 189" xfId="610" xr:uid="{00000000-0005-0000-0000-000062020000}"/>
    <cellStyle name="Normal 189 2" xfId="611" xr:uid="{00000000-0005-0000-0000-000063020000}"/>
    <cellStyle name="Normal 189 3" xfId="612" xr:uid="{00000000-0005-0000-0000-000064020000}"/>
    <cellStyle name="Normal 19" xfId="613" xr:uid="{00000000-0005-0000-0000-000065020000}"/>
    <cellStyle name="Normal 19 2" xfId="614" xr:uid="{00000000-0005-0000-0000-000066020000}"/>
    <cellStyle name="Normal 190" xfId="615" xr:uid="{00000000-0005-0000-0000-000067020000}"/>
    <cellStyle name="Normal 190 2" xfId="616" xr:uid="{00000000-0005-0000-0000-000068020000}"/>
    <cellStyle name="Normal 190 3" xfId="617" xr:uid="{00000000-0005-0000-0000-000069020000}"/>
    <cellStyle name="Normal 191" xfId="618" xr:uid="{00000000-0005-0000-0000-00006A020000}"/>
    <cellStyle name="Normal 191 2" xfId="619" xr:uid="{00000000-0005-0000-0000-00006B020000}"/>
    <cellStyle name="Normal 191 3" xfId="620" xr:uid="{00000000-0005-0000-0000-00006C020000}"/>
    <cellStyle name="Normal 192" xfId="621" xr:uid="{00000000-0005-0000-0000-00006D020000}"/>
    <cellStyle name="Normal 192 2" xfId="622" xr:uid="{00000000-0005-0000-0000-00006E020000}"/>
    <cellStyle name="Normal 192 3" xfId="623" xr:uid="{00000000-0005-0000-0000-00006F020000}"/>
    <cellStyle name="Normal 193" xfId="624" xr:uid="{00000000-0005-0000-0000-000070020000}"/>
    <cellStyle name="Normal 193 2" xfId="625" xr:uid="{00000000-0005-0000-0000-000071020000}"/>
    <cellStyle name="Normal 193 3" xfId="626" xr:uid="{00000000-0005-0000-0000-000072020000}"/>
    <cellStyle name="Normal 194" xfId="627" xr:uid="{00000000-0005-0000-0000-000073020000}"/>
    <cellStyle name="Normal 194 2" xfId="628" xr:uid="{00000000-0005-0000-0000-000074020000}"/>
    <cellStyle name="Normal 194 3" xfId="629" xr:uid="{00000000-0005-0000-0000-000075020000}"/>
    <cellStyle name="Normal 195" xfId="630" xr:uid="{00000000-0005-0000-0000-000076020000}"/>
    <cellStyle name="Normal 195 2" xfId="631" xr:uid="{00000000-0005-0000-0000-000077020000}"/>
    <cellStyle name="Normal 195 3" xfId="632" xr:uid="{00000000-0005-0000-0000-000078020000}"/>
    <cellStyle name="Normal 196" xfId="633" xr:uid="{00000000-0005-0000-0000-000079020000}"/>
    <cellStyle name="Normal 196 2" xfId="634" xr:uid="{00000000-0005-0000-0000-00007A020000}"/>
    <cellStyle name="Normal 196 3" xfId="635" xr:uid="{00000000-0005-0000-0000-00007B020000}"/>
    <cellStyle name="Normal 197" xfId="636" xr:uid="{00000000-0005-0000-0000-00007C020000}"/>
    <cellStyle name="Normal 197 2" xfId="637" xr:uid="{00000000-0005-0000-0000-00007D020000}"/>
    <cellStyle name="Normal 197 3" xfId="638" xr:uid="{00000000-0005-0000-0000-00007E020000}"/>
    <cellStyle name="Normal 198" xfId="639" xr:uid="{00000000-0005-0000-0000-00007F020000}"/>
    <cellStyle name="Normal 198 2" xfId="640" xr:uid="{00000000-0005-0000-0000-000080020000}"/>
    <cellStyle name="Normal 198 3" xfId="641" xr:uid="{00000000-0005-0000-0000-000081020000}"/>
    <cellStyle name="Normal 199" xfId="642" xr:uid="{00000000-0005-0000-0000-000082020000}"/>
    <cellStyle name="Normal 199 2" xfId="643" xr:uid="{00000000-0005-0000-0000-000083020000}"/>
    <cellStyle name="Normal 199 3" xfId="644" xr:uid="{00000000-0005-0000-0000-000084020000}"/>
    <cellStyle name="Normal 2" xfId="645" xr:uid="{00000000-0005-0000-0000-000085020000}"/>
    <cellStyle name="Normal 2 2" xfId="646" xr:uid="{00000000-0005-0000-0000-000086020000}"/>
    <cellStyle name="Normal 2 2 2" xfId="647" xr:uid="{00000000-0005-0000-0000-000087020000}"/>
    <cellStyle name="Normal 2 2 3" xfId="648" xr:uid="{00000000-0005-0000-0000-000088020000}"/>
    <cellStyle name="Normal 2 2 4" xfId="649" xr:uid="{00000000-0005-0000-0000-000089020000}"/>
    <cellStyle name="Normal 2 3" xfId="650" xr:uid="{00000000-0005-0000-0000-00008A020000}"/>
    <cellStyle name="Normal 2 4" xfId="651" xr:uid="{00000000-0005-0000-0000-00008B020000}"/>
    <cellStyle name="Normal 2 4 2" xfId="652" xr:uid="{00000000-0005-0000-0000-00008C020000}"/>
    <cellStyle name="Normal 2 4 3" xfId="653" xr:uid="{00000000-0005-0000-0000-00008D020000}"/>
    <cellStyle name="Normal 2 5" xfId="654" xr:uid="{00000000-0005-0000-0000-00008E020000}"/>
    <cellStyle name="Normal 2 5 2" xfId="655" xr:uid="{00000000-0005-0000-0000-00008F020000}"/>
    <cellStyle name="Normal 20" xfId="656" xr:uid="{00000000-0005-0000-0000-000090020000}"/>
    <cellStyle name="Normal 20 2" xfId="657" xr:uid="{00000000-0005-0000-0000-000091020000}"/>
    <cellStyle name="Normal 200" xfId="658" xr:uid="{00000000-0005-0000-0000-000092020000}"/>
    <cellStyle name="Normal 200 2" xfId="659" xr:uid="{00000000-0005-0000-0000-000093020000}"/>
    <cellStyle name="Normal 200 3" xfId="660" xr:uid="{00000000-0005-0000-0000-000094020000}"/>
    <cellStyle name="Normal 200 4" xfId="661" xr:uid="{00000000-0005-0000-0000-000095020000}"/>
    <cellStyle name="Normal 201" xfId="662" xr:uid="{00000000-0005-0000-0000-000096020000}"/>
    <cellStyle name="Normal 201 2" xfId="663" xr:uid="{00000000-0005-0000-0000-000097020000}"/>
    <cellStyle name="Normal 201 3" xfId="664" xr:uid="{00000000-0005-0000-0000-000098020000}"/>
    <cellStyle name="Normal 201 4" xfId="665" xr:uid="{00000000-0005-0000-0000-000099020000}"/>
    <cellStyle name="Normal 202" xfId="666" xr:uid="{00000000-0005-0000-0000-00009A020000}"/>
    <cellStyle name="Normal 202 2" xfId="667" xr:uid="{00000000-0005-0000-0000-00009B020000}"/>
    <cellStyle name="Normal 202 3" xfId="668" xr:uid="{00000000-0005-0000-0000-00009C020000}"/>
    <cellStyle name="Normal 202 4" xfId="669" xr:uid="{00000000-0005-0000-0000-00009D020000}"/>
    <cellStyle name="Normal 203" xfId="670" xr:uid="{00000000-0005-0000-0000-00009E020000}"/>
    <cellStyle name="Normal 203 2" xfId="671" xr:uid="{00000000-0005-0000-0000-00009F020000}"/>
    <cellStyle name="Normal 203 3" xfId="672" xr:uid="{00000000-0005-0000-0000-0000A0020000}"/>
    <cellStyle name="Normal 204" xfId="673" xr:uid="{00000000-0005-0000-0000-0000A1020000}"/>
    <cellStyle name="Normal 204 2" xfId="674" xr:uid="{00000000-0005-0000-0000-0000A2020000}"/>
    <cellStyle name="Normal 204 3" xfId="675" xr:uid="{00000000-0005-0000-0000-0000A3020000}"/>
    <cellStyle name="Normal 205" xfId="676" xr:uid="{00000000-0005-0000-0000-0000A4020000}"/>
    <cellStyle name="Normal 205 2" xfId="677" xr:uid="{00000000-0005-0000-0000-0000A5020000}"/>
    <cellStyle name="Normal 205 3" xfId="678" xr:uid="{00000000-0005-0000-0000-0000A6020000}"/>
    <cellStyle name="Normal 206" xfId="679" xr:uid="{00000000-0005-0000-0000-0000A7020000}"/>
    <cellStyle name="Normal 206 2" xfId="680" xr:uid="{00000000-0005-0000-0000-0000A8020000}"/>
    <cellStyle name="Normal 206 3" xfId="681" xr:uid="{00000000-0005-0000-0000-0000A9020000}"/>
    <cellStyle name="Normal 207" xfId="682" xr:uid="{00000000-0005-0000-0000-0000AA020000}"/>
    <cellStyle name="Normal 207 2" xfId="683" xr:uid="{00000000-0005-0000-0000-0000AB020000}"/>
    <cellStyle name="Normal 207 3" xfId="684" xr:uid="{00000000-0005-0000-0000-0000AC020000}"/>
    <cellStyle name="Normal 208" xfId="685" xr:uid="{00000000-0005-0000-0000-0000AD020000}"/>
    <cellStyle name="Normal 208 2" xfId="686" xr:uid="{00000000-0005-0000-0000-0000AE020000}"/>
    <cellStyle name="Normal 208 3" xfId="687" xr:uid="{00000000-0005-0000-0000-0000AF020000}"/>
    <cellStyle name="Normal 209" xfId="688" xr:uid="{00000000-0005-0000-0000-0000B0020000}"/>
    <cellStyle name="Normal 209 2" xfId="689" xr:uid="{00000000-0005-0000-0000-0000B1020000}"/>
    <cellStyle name="Normal 209 3" xfId="690" xr:uid="{00000000-0005-0000-0000-0000B2020000}"/>
    <cellStyle name="Normal 21" xfId="691" xr:uid="{00000000-0005-0000-0000-0000B3020000}"/>
    <cellStyle name="Normal 21 2" xfId="692" xr:uid="{00000000-0005-0000-0000-0000B4020000}"/>
    <cellStyle name="Normal 210" xfId="693" xr:uid="{00000000-0005-0000-0000-0000B5020000}"/>
    <cellStyle name="Normal 210 2" xfId="694" xr:uid="{00000000-0005-0000-0000-0000B6020000}"/>
    <cellStyle name="Normal 210 3" xfId="695" xr:uid="{00000000-0005-0000-0000-0000B7020000}"/>
    <cellStyle name="Normal 211" xfId="696" xr:uid="{00000000-0005-0000-0000-0000B8020000}"/>
    <cellStyle name="Normal 212" xfId="697" xr:uid="{00000000-0005-0000-0000-0000B9020000}"/>
    <cellStyle name="Normal 213" xfId="698" xr:uid="{00000000-0005-0000-0000-0000BA020000}"/>
    <cellStyle name="Normal 214" xfId="699" xr:uid="{00000000-0005-0000-0000-0000BB020000}"/>
    <cellStyle name="Normal 215" xfId="700" xr:uid="{00000000-0005-0000-0000-0000BC020000}"/>
    <cellStyle name="Normal 216" xfId="701" xr:uid="{00000000-0005-0000-0000-0000BD020000}"/>
    <cellStyle name="Normal 216 2" xfId="702" xr:uid="{00000000-0005-0000-0000-0000BE020000}"/>
    <cellStyle name="Normal 216 3" xfId="703" xr:uid="{00000000-0005-0000-0000-0000BF020000}"/>
    <cellStyle name="Normal 217" xfId="704" xr:uid="{00000000-0005-0000-0000-0000C0020000}"/>
    <cellStyle name="Normal 218" xfId="705" xr:uid="{00000000-0005-0000-0000-0000C1020000}"/>
    <cellStyle name="Normal 218 2" xfId="706" xr:uid="{00000000-0005-0000-0000-0000C2020000}"/>
    <cellStyle name="Normal 218 3" xfId="707" xr:uid="{00000000-0005-0000-0000-0000C3020000}"/>
    <cellStyle name="Normal 219" xfId="708" xr:uid="{00000000-0005-0000-0000-0000C4020000}"/>
    <cellStyle name="Normal 219 2" xfId="709" xr:uid="{00000000-0005-0000-0000-0000C5020000}"/>
    <cellStyle name="Normal 219 3" xfId="710" xr:uid="{00000000-0005-0000-0000-0000C6020000}"/>
    <cellStyle name="Normal 22" xfId="711" xr:uid="{00000000-0005-0000-0000-0000C7020000}"/>
    <cellStyle name="Normal 22 2" xfId="712" xr:uid="{00000000-0005-0000-0000-0000C8020000}"/>
    <cellStyle name="Normal 220" xfId="713" xr:uid="{00000000-0005-0000-0000-0000C9020000}"/>
    <cellStyle name="Normal 220 2" xfId="714" xr:uid="{00000000-0005-0000-0000-0000CA020000}"/>
    <cellStyle name="Normal 220 3" xfId="715" xr:uid="{00000000-0005-0000-0000-0000CB020000}"/>
    <cellStyle name="Normal 221" xfId="716" xr:uid="{00000000-0005-0000-0000-0000CC020000}"/>
    <cellStyle name="Normal 221 2" xfId="717" xr:uid="{00000000-0005-0000-0000-0000CD020000}"/>
    <cellStyle name="Normal 221 3" xfId="718" xr:uid="{00000000-0005-0000-0000-0000CE020000}"/>
    <cellStyle name="Normal 222" xfId="719" xr:uid="{00000000-0005-0000-0000-0000CF020000}"/>
    <cellStyle name="Normal 222 2" xfId="720" xr:uid="{00000000-0005-0000-0000-0000D0020000}"/>
    <cellStyle name="Normal 222 3" xfId="721" xr:uid="{00000000-0005-0000-0000-0000D1020000}"/>
    <cellStyle name="Normal 223" xfId="722" xr:uid="{00000000-0005-0000-0000-0000D2020000}"/>
    <cellStyle name="Normal 223 2" xfId="723" xr:uid="{00000000-0005-0000-0000-0000D3020000}"/>
    <cellStyle name="Normal 223 3" xfId="724" xr:uid="{00000000-0005-0000-0000-0000D4020000}"/>
    <cellStyle name="Normal 224" xfId="725" xr:uid="{00000000-0005-0000-0000-0000D5020000}"/>
    <cellStyle name="Normal 224 2" xfId="726" xr:uid="{00000000-0005-0000-0000-0000D6020000}"/>
    <cellStyle name="Normal 224 3" xfId="727" xr:uid="{00000000-0005-0000-0000-0000D7020000}"/>
    <cellStyle name="Normal 225" xfId="728" xr:uid="{00000000-0005-0000-0000-0000D8020000}"/>
    <cellStyle name="Normal 225 2" xfId="729" xr:uid="{00000000-0005-0000-0000-0000D9020000}"/>
    <cellStyle name="Normal 225 3" xfId="730" xr:uid="{00000000-0005-0000-0000-0000DA020000}"/>
    <cellStyle name="Normal 226" xfId="731" xr:uid="{00000000-0005-0000-0000-0000DB020000}"/>
    <cellStyle name="Normal 226 2" xfId="732" xr:uid="{00000000-0005-0000-0000-0000DC020000}"/>
    <cellStyle name="Normal 226 3" xfId="733" xr:uid="{00000000-0005-0000-0000-0000DD020000}"/>
    <cellStyle name="Normal 227" xfId="734" xr:uid="{00000000-0005-0000-0000-0000DE020000}"/>
    <cellStyle name="Normal 227 2" xfId="735" xr:uid="{00000000-0005-0000-0000-0000DF020000}"/>
    <cellStyle name="Normal 227 3" xfId="736" xr:uid="{00000000-0005-0000-0000-0000E0020000}"/>
    <cellStyle name="Normal 228" xfId="737" xr:uid="{00000000-0005-0000-0000-0000E1020000}"/>
    <cellStyle name="Normal 228 2" xfId="738" xr:uid="{00000000-0005-0000-0000-0000E2020000}"/>
    <cellStyle name="Normal 228 3" xfId="739" xr:uid="{00000000-0005-0000-0000-0000E3020000}"/>
    <cellStyle name="Normal 229" xfId="740" xr:uid="{00000000-0005-0000-0000-0000E4020000}"/>
    <cellStyle name="Normal 229 2" xfId="741" xr:uid="{00000000-0005-0000-0000-0000E5020000}"/>
    <cellStyle name="Normal 229 3" xfId="742" xr:uid="{00000000-0005-0000-0000-0000E6020000}"/>
    <cellStyle name="Normal 23" xfId="743" xr:uid="{00000000-0005-0000-0000-0000E7020000}"/>
    <cellStyle name="Normal 23 2" xfId="744" xr:uid="{00000000-0005-0000-0000-0000E8020000}"/>
    <cellStyle name="Normal 23 3" xfId="745" xr:uid="{00000000-0005-0000-0000-0000E9020000}"/>
    <cellStyle name="Normal 23 3 2" xfId="746" xr:uid="{00000000-0005-0000-0000-0000EA020000}"/>
    <cellStyle name="Normal 230" xfId="747" xr:uid="{00000000-0005-0000-0000-0000EB020000}"/>
    <cellStyle name="Normal 231" xfId="748" xr:uid="{00000000-0005-0000-0000-0000EC020000}"/>
    <cellStyle name="Normal 231 2" xfId="749" xr:uid="{00000000-0005-0000-0000-0000ED020000}"/>
    <cellStyle name="Normal 231 3" xfId="750" xr:uid="{00000000-0005-0000-0000-0000EE020000}"/>
    <cellStyle name="Normal 232" xfId="751" xr:uid="{00000000-0005-0000-0000-0000EF020000}"/>
    <cellStyle name="Normal 232 2" xfId="752" xr:uid="{00000000-0005-0000-0000-0000F0020000}"/>
    <cellStyle name="Normal 232 3" xfId="753" xr:uid="{00000000-0005-0000-0000-0000F1020000}"/>
    <cellStyle name="Normal 233" xfId="754" xr:uid="{00000000-0005-0000-0000-0000F2020000}"/>
    <cellStyle name="Normal 233 2" xfId="755" xr:uid="{00000000-0005-0000-0000-0000F3020000}"/>
    <cellStyle name="Normal 233 3" xfId="756" xr:uid="{00000000-0005-0000-0000-0000F4020000}"/>
    <cellStyle name="Normal 234" xfId="757" xr:uid="{00000000-0005-0000-0000-0000F5020000}"/>
    <cellStyle name="Normal 234 2" xfId="758" xr:uid="{00000000-0005-0000-0000-0000F6020000}"/>
    <cellStyle name="Normal 234 3" xfId="759" xr:uid="{00000000-0005-0000-0000-0000F7020000}"/>
    <cellStyle name="Normal 235" xfId="760" xr:uid="{00000000-0005-0000-0000-0000F8020000}"/>
    <cellStyle name="Normal 235 2" xfId="761" xr:uid="{00000000-0005-0000-0000-0000F9020000}"/>
    <cellStyle name="Normal 235 3" xfId="762" xr:uid="{00000000-0005-0000-0000-0000FA020000}"/>
    <cellStyle name="Normal 236" xfId="763" xr:uid="{00000000-0005-0000-0000-0000FB020000}"/>
    <cellStyle name="Normal 236 2" xfId="764" xr:uid="{00000000-0005-0000-0000-0000FC020000}"/>
    <cellStyle name="Normal 236 3" xfId="765" xr:uid="{00000000-0005-0000-0000-0000FD020000}"/>
    <cellStyle name="Normal 237" xfId="766" xr:uid="{00000000-0005-0000-0000-0000FE020000}"/>
    <cellStyle name="Normal 237 2" xfId="767" xr:uid="{00000000-0005-0000-0000-0000FF020000}"/>
    <cellStyle name="Normal 238" xfId="768" xr:uid="{00000000-0005-0000-0000-000000030000}"/>
    <cellStyle name="Normal 239" xfId="769" xr:uid="{00000000-0005-0000-0000-000001030000}"/>
    <cellStyle name="Normal 24" xfId="770" xr:uid="{00000000-0005-0000-0000-000002030000}"/>
    <cellStyle name="Normal 24 2" xfId="771" xr:uid="{00000000-0005-0000-0000-000003030000}"/>
    <cellStyle name="Normal 24 3" xfId="772" xr:uid="{00000000-0005-0000-0000-000004030000}"/>
    <cellStyle name="Normal 24 3 2" xfId="773" xr:uid="{00000000-0005-0000-0000-000005030000}"/>
    <cellStyle name="Normal 240" xfId="774" xr:uid="{00000000-0005-0000-0000-000006030000}"/>
    <cellStyle name="Normal 241" xfId="775" xr:uid="{00000000-0005-0000-0000-000007030000}"/>
    <cellStyle name="Normal 242" xfId="776" xr:uid="{00000000-0005-0000-0000-000008030000}"/>
    <cellStyle name="Normal 243" xfId="777" xr:uid="{00000000-0005-0000-0000-000009030000}"/>
    <cellStyle name="Normal 244" xfId="778" xr:uid="{00000000-0005-0000-0000-00000A030000}"/>
    <cellStyle name="Normal 245" xfId="779" xr:uid="{00000000-0005-0000-0000-00000B030000}"/>
    <cellStyle name="Normal 246" xfId="780" xr:uid="{00000000-0005-0000-0000-00000C030000}"/>
    <cellStyle name="Normal 247" xfId="781" xr:uid="{00000000-0005-0000-0000-00000D030000}"/>
    <cellStyle name="Normal 248" xfId="782" xr:uid="{00000000-0005-0000-0000-00000E030000}"/>
    <cellStyle name="Normal 249" xfId="783" xr:uid="{00000000-0005-0000-0000-00000F030000}"/>
    <cellStyle name="Normal 25" xfId="784" xr:uid="{00000000-0005-0000-0000-000010030000}"/>
    <cellStyle name="Normal 25 2" xfId="785" xr:uid="{00000000-0005-0000-0000-000011030000}"/>
    <cellStyle name="Normal 25 3" xfId="786" xr:uid="{00000000-0005-0000-0000-000012030000}"/>
    <cellStyle name="Normal 25 3 2" xfId="787" xr:uid="{00000000-0005-0000-0000-000013030000}"/>
    <cellStyle name="Normal 250" xfId="788" xr:uid="{00000000-0005-0000-0000-000014030000}"/>
    <cellStyle name="Normal 251" xfId="789" xr:uid="{00000000-0005-0000-0000-000015030000}"/>
    <cellStyle name="Normal 252" xfId="790" xr:uid="{00000000-0005-0000-0000-000016030000}"/>
    <cellStyle name="Normal 253" xfId="791" xr:uid="{00000000-0005-0000-0000-000017030000}"/>
    <cellStyle name="Normal 254" xfId="792" xr:uid="{00000000-0005-0000-0000-000018030000}"/>
    <cellStyle name="Normal 255" xfId="793" xr:uid="{00000000-0005-0000-0000-000019030000}"/>
    <cellStyle name="Normal 256" xfId="794" xr:uid="{00000000-0005-0000-0000-00001A030000}"/>
    <cellStyle name="Normal 257" xfId="795" xr:uid="{00000000-0005-0000-0000-00001B030000}"/>
    <cellStyle name="Normal 258" xfId="796" xr:uid="{00000000-0005-0000-0000-00001C030000}"/>
    <cellStyle name="Normal 259" xfId="797" xr:uid="{00000000-0005-0000-0000-00001D030000}"/>
    <cellStyle name="Normal 26" xfId="798" xr:uid="{00000000-0005-0000-0000-00001E030000}"/>
    <cellStyle name="Normal 26 2" xfId="799" xr:uid="{00000000-0005-0000-0000-00001F030000}"/>
    <cellStyle name="Normal 26 3" xfId="800" xr:uid="{00000000-0005-0000-0000-000020030000}"/>
    <cellStyle name="Normal 26 3 2" xfId="801" xr:uid="{00000000-0005-0000-0000-000021030000}"/>
    <cellStyle name="Normal 260" xfId="802" xr:uid="{00000000-0005-0000-0000-000022030000}"/>
    <cellStyle name="Normal 261" xfId="803" xr:uid="{00000000-0005-0000-0000-000023030000}"/>
    <cellStyle name="Normal 262" xfId="804" xr:uid="{00000000-0005-0000-0000-000024030000}"/>
    <cellStyle name="Normal 263" xfId="805" xr:uid="{00000000-0005-0000-0000-000025030000}"/>
    <cellStyle name="Normal 264" xfId="806" xr:uid="{00000000-0005-0000-0000-000026030000}"/>
    <cellStyle name="Normal 265" xfId="807" xr:uid="{00000000-0005-0000-0000-000027030000}"/>
    <cellStyle name="Normal 266" xfId="808" xr:uid="{00000000-0005-0000-0000-000028030000}"/>
    <cellStyle name="Normal 267" xfId="809" xr:uid="{00000000-0005-0000-0000-000029030000}"/>
    <cellStyle name="Normal 268" xfId="810" xr:uid="{00000000-0005-0000-0000-00002A030000}"/>
    <cellStyle name="Normal 269" xfId="811" xr:uid="{00000000-0005-0000-0000-00002B030000}"/>
    <cellStyle name="Normal 27" xfId="812" xr:uid="{00000000-0005-0000-0000-00002C030000}"/>
    <cellStyle name="Normal 27 2" xfId="813" xr:uid="{00000000-0005-0000-0000-00002D030000}"/>
    <cellStyle name="Normal 27 3" xfId="814" xr:uid="{00000000-0005-0000-0000-00002E030000}"/>
    <cellStyle name="Normal 27 3 2" xfId="815" xr:uid="{00000000-0005-0000-0000-00002F030000}"/>
    <cellStyle name="Normal 270" xfId="816" xr:uid="{00000000-0005-0000-0000-000030030000}"/>
    <cellStyle name="Normal 271" xfId="817" xr:uid="{00000000-0005-0000-0000-000031030000}"/>
    <cellStyle name="Normal 272" xfId="818" xr:uid="{00000000-0005-0000-0000-000032030000}"/>
    <cellStyle name="Normal 273" xfId="819" xr:uid="{00000000-0005-0000-0000-000033030000}"/>
    <cellStyle name="Normal 274" xfId="820" xr:uid="{00000000-0005-0000-0000-000034030000}"/>
    <cellStyle name="Normal 275" xfId="821" xr:uid="{00000000-0005-0000-0000-000035030000}"/>
    <cellStyle name="Normal 276" xfId="822" xr:uid="{00000000-0005-0000-0000-000036030000}"/>
    <cellStyle name="Normal 277" xfId="823" xr:uid="{00000000-0005-0000-0000-000037030000}"/>
    <cellStyle name="Normal 278" xfId="824" xr:uid="{00000000-0005-0000-0000-000038030000}"/>
    <cellStyle name="Normal 279" xfId="825" xr:uid="{00000000-0005-0000-0000-000039030000}"/>
    <cellStyle name="Normal 28" xfId="826" xr:uid="{00000000-0005-0000-0000-00003A030000}"/>
    <cellStyle name="Normal 28 2" xfId="827" xr:uid="{00000000-0005-0000-0000-00003B030000}"/>
    <cellStyle name="Normal 28 3" xfId="828" xr:uid="{00000000-0005-0000-0000-00003C030000}"/>
    <cellStyle name="Normal 28 3 2" xfId="829" xr:uid="{00000000-0005-0000-0000-00003D030000}"/>
    <cellStyle name="Normal 280" xfId="830" xr:uid="{00000000-0005-0000-0000-00003E030000}"/>
    <cellStyle name="Normal 281" xfId="831" xr:uid="{00000000-0005-0000-0000-00003F030000}"/>
    <cellStyle name="Normal 282" xfId="832" xr:uid="{00000000-0005-0000-0000-000040030000}"/>
    <cellStyle name="Normal 283" xfId="833" xr:uid="{00000000-0005-0000-0000-000041030000}"/>
    <cellStyle name="Normal 284" xfId="834" xr:uid="{00000000-0005-0000-0000-000042030000}"/>
    <cellStyle name="Normal 285" xfId="835" xr:uid="{00000000-0005-0000-0000-000043030000}"/>
    <cellStyle name="Normal 286" xfId="836" xr:uid="{00000000-0005-0000-0000-000044030000}"/>
    <cellStyle name="Normal 287" xfId="837" xr:uid="{00000000-0005-0000-0000-000045030000}"/>
    <cellStyle name="Normal 288" xfId="838" xr:uid="{00000000-0005-0000-0000-000046030000}"/>
    <cellStyle name="Normal 289" xfId="839" xr:uid="{00000000-0005-0000-0000-000047030000}"/>
    <cellStyle name="Normal 29" xfId="840" xr:uid="{00000000-0005-0000-0000-000048030000}"/>
    <cellStyle name="Normal 29 2" xfId="841" xr:uid="{00000000-0005-0000-0000-000049030000}"/>
    <cellStyle name="Normal 29 3" xfId="842" xr:uid="{00000000-0005-0000-0000-00004A030000}"/>
    <cellStyle name="Normal 29 3 2" xfId="843" xr:uid="{00000000-0005-0000-0000-00004B030000}"/>
    <cellStyle name="Normal 290" xfId="844" xr:uid="{00000000-0005-0000-0000-00004C030000}"/>
    <cellStyle name="Normal 291" xfId="845" xr:uid="{00000000-0005-0000-0000-00004D030000}"/>
    <cellStyle name="Normal 292" xfId="846" xr:uid="{00000000-0005-0000-0000-00004E030000}"/>
    <cellStyle name="Normal 293" xfId="847" xr:uid="{00000000-0005-0000-0000-00004F030000}"/>
    <cellStyle name="Normal 294" xfId="848" xr:uid="{00000000-0005-0000-0000-000050030000}"/>
    <cellStyle name="Normal 295" xfId="849" xr:uid="{00000000-0005-0000-0000-000051030000}"/>
    <cellStyle name="Normal 295 2" xfId="850" xr:uid="{00000000-0005-0000-0000-000052030000}"/>
    <cellStyle name="Normal 296" xfId="851" xr:uid="{00000000-0005-0000-0000-000053030000}"/>
    <cellStyle name="Normal 296 2" xfId="852" xr:uid="{00000000-0005-0000-0000-000054030000}"/>
    <cellStyle name="Normal 297" xfId="853" xr:uid="{00000000-0005-0000-0000-000055030000}"/>
    <cellStyle name="Normal 298" xfId="854" xr:uid="{00000000-0005-0000-0000-000056030000}"/>
    <cellStyle name="Normal 299" xfId="855" xr:uid="{00000000-0005-0000-0000-000057030000}"/>
    <cellStyle name="Normal 3" xfId="856" xr:uid="{00000000-0005-0000-0000-000058030000}"/>
    <cellStyle name="Normal 3 2" xfId="857" xr:uid="{00000000-0005-0000-0000-000059030000}"/>
    <cellStyle name="Normal 3 2 2" xfId="858" xr:uid="{00000000-0005-0000-0000-00005A030000}"/>
    <cellStyle name="Normal 3 2 3" xfId="859" xr:uid="{00000000-0005-0000-0000-00005B030000}"/>
    <cellStyle name="Normal 3 2 4" xfId="860" xr:uid="{00000000-0005-0000-0000-00005C030000}"/>
    <cellStyle name="Normal 3 2 5" xfId="861" xr:uid="{00000000-0005-0000-0000-00005D030000}"/>
    <cellStyle name="Normal 3 3" xfId="862" xr:uid="{00000000-0005-0000-0000-00005E030000}"/>
    <cellStyle name="Normal 3 3 2" xfId="863" xr:uid="{00000000-0005-0000-0000-00005F030000}"/>
    <cellStyle name="Normal 3 3 2 2" xfId="864" xr:uid="{00000000-0005-0000-0000-000060030000}"/>
    <cellStyle name="Normal 3 3 3" xfId="865" xr:uid="{00000000-0005-0000-0000-000061030000}"/>
    <cellStyle name="Normal 3 4" xfId="866" xr:uid="{00000000-0005-0000-0000-000062030000}"/>
    <cellStyle name="Normal 3 4 2" xfId="867" xr:uid="{00000000-0005-0000-0000-000063030000}"/>
    <cellStyle name="Normal 3 4 3" xfId="868" xr:uid="{00000000-0005-0000-0000-000064030000}"/>
    <cellStyle name="Normal 3 5" xfId="869" xr:uid="{00000000-0005-0000-0000-000065030000}"/>
    <cellStyle name="Normal 3 6" xfId="870" xr:uid="{00000000-0005-0000-0000-000066030000}"/>
    <cellStyle name="Normal 3 6 2" xfId="871" xr:uid="{00000000-0005-0000-0000-000067030000}"/>
    <cellStyle name="Normal 30" xfId="872" xr:uid="{00000000-0005-0000-0000-000068030000}"/>
    <cellStyle name="Normal 30 2" xfId="873" xr:uid="{00000000-0005-0000-0000-000069030000}"/>
    <cellStyle name="Normal 300" xfId="874" xr:uid="{00000000-0005-0000-0000-00006A030000}"/>
    <cellStyle name="Normal 301" xfId="875" xr:uid="{00000000-0005-0000-0000-00006B030000}"/>
    <cellStyle name="Normal 301 2" xfId="876" xr:uid="{00000000-0005-0000-0000-00006C030000}"/>
    <cellStyle name="Normal 302" xfId="877" xr:uid="{00000000-0005-0000-0000-00006D030000}"/>
    <cellStyle name="Normal 302 2" xfId="878" xr:uid="{00000000-0005-0000-0000-00006E030000}"/>
    <cellStyle name="Normal 303" xfId="879" xr:uid="{00000000-0005-0000-0000-00006F030000}"/>
    <cellStyle name="Normal 303 2" xfId="880" xr:uid="{00000000-0005-0000-0000-000070030000}"/>
    <cellStyle name="Normal 304" xfId="881" xr:uid="{00000000-0005-0000-0000-000071030000}"/>
    <cellStyle name="Normal 304 2" xfId="882" xr:uid="{00000000-0005-0000-0000-000072030000}"/>
    <cellStyle name="Normal 305" xfId="883" xr:uid="{00000000-0005-0000-0000-000073030000}"/>
    <cellStyle name="Normal 305 2" xfId="884" xr:uid="{00000000-0005-0000-0000-000074030000}"/>
    <cellStyle name="Normal 306" xfId="885" xr:uid="{00000000-0005-0000-0000-000075030000}"/>
    <cellStyle name="Normal 306 2" xfId="886" xr:uid="{00000000-0005-0000-0000-000076030000}"/>
    <cellStyle name="Normal 307" xfId="887" xr:uid="{00000000-0005-0000-0000-000077030000}"/>
    <cellStyle name="Normal 307 2" xfId="888" xr:uid="{00000000-0005-0000-0000-000078030000}"/>
    <cellStyle name="Normal 308" xfId="889" xr:uid="{00000000-0005-0000-0000-000079030000}"/>
    <cellStyle name="Normal 308 2" xfId="890" xr:uid="{00000000-0005-0000-0000-00007A030000}"/>
    <cellStyle name="Normal 309" xfId="891" xr:uid="{00000000-0005-0000-0000-00007B030000}"/>
    <cellStyle name="Normal 309 2" xfId="892" xr:uid="{00000000-0005-0000-0000-00007C030000}"/>
    <cellStyle name="Normal 31" xfId="893" xr:uid="{00000000-0005-0000-0000-00007D030000}"/>
    <cellStyle name="Normal 31 2" xfId="894" xr:uid="{00000000-0005-0000-0000-00007E030000}"/>
    <cellStyle name="Normal 310" xfId="895" xr:uid="{00000000-0005-0000-0000-00007F030000}"/>
    <cellStyle name="Normal 310 2" xfId="896" xr:uid="{00000000-0005-0000-0000-000080030000}"/>
    <cellStyle name="Normal 311" xfId="897" xr:uid="{00000000-0005-0000-0000-000081030000}"/>
    <cellStyle name="Normal 311 2" xfId="898" xr:uid="{00000000-0005-0000-0000-000082030000}"/>
    <cellStyle name="Normal 312" xfId="899" xr:uid="{00000000-0005-0000-0000-000083030000}"/>
    <cellStyle name="Normal 312 2" xfId="900" xr:uid="{00000000-0005-0000-0000-000084030000}"/>
    <cellStyle name="Normal 313" xfId="901" xr:uid="{00000000-0005-0000-0000-000085030000}"/>
    <cellStyle name="Normal 313 2" xfId="902" xr:uid="{00000000-0005-0000-0000-000086030000}"/>
    <cellStyle name="Normal 314" xfId="903" xr:uid="{00000000-0005-0000-0000-000087030000}"/>
    <cellStyle name="Normal 314 2" xfId="904" xr:uid="{00000000-0005-0000-0000-000088030000}"/>
    <cellStyle name="Normal 315" xfId="905" xr:uid="{00000000-0005-0000-0000-000089030000}"/>
    <cellStyle name="Normal 315 2" xfId="906" xr:uid="{00000000-0005-0000-0000-00008A030000}"/>
    <cellStyle name="Normal 316" xfId="907" xr:uid="{00000000-0005-0000-0000-00008B030000}"/>
    <cellStyle name="Normal 316 2" xfId="908" xr:uid="{00000000-0005-0000-0000-00008C030000}"/>
    <cellStyle name="Normal 317" xfId="909" xr:uid="{00000000-0005-0000-0000-00008D030000}"/>
    <cellStyle name="Normal 317 2" xfId="910" xr:uid="{00000000-0005-0000-0000-00008E030000}"/>
    <cellStyle name="Normal 318" xfId="911" xr:uid="{00000000-0005-0000-0000-00008F030000}"/>
    <cellStyle name="Normal 318 2" xfId="912" xr:uid="{00000000-0005-0000-0000-000090030000}"/>
    <cellStyle name="Normal 319" xfId="913" xr:uid="{00000000-0005-0000-0000-000091030000}"/>
    <cellStyle name="Normal 319 2" xfId="914" xr:uid="{00000000-0005-0000-0000-000092030000}"/>
    <cellStyle name="Normal 32" xfId="915" xr:uid="{00000000-0005-0000-0000-000093030000}"/>
    <cellStyle name="Normal 32 2" xfId="916" xr:uid="{00000000-0005-0000-0000-000094030000}"/>
    <cellStyle name="Normal 320" xfId="917" xr:uid="{00000000-0005-0000-0000-000095030000}"/>
    <cellStyle name="Normal 320 2" xfId="918" xr:uid="{00000000-0005-0000-0000-000096030000}"/>
    <cellStyle name="Normal 321" xfId="919" xr:uid="{00000000-0005-0000-0000-000097030000}"/>
    <cellStyle name="Normal 321 2" xfId="920" xr:uid="{00000000-0005-0000-0000-000098030000}"/>
    <cellStyle name="Normal 322" xfId="921" xr:uid="{00000000-0005-0000-0000-000099030000}"/>
    <cellStyle name="Normal 323" xfId="922" xr:uid="{00000000-0005-0000-0000-00009A030000}"/>
    <cellStyle name="Normal 324" xfId="923" xr:uid="{00000000-0005-0000-0000-00009B030000}"/>
    <cellStyle name="Normal 324 2" xfId="924" xr:uid="{00000000-0005-0000-0000-00009C030000}"/>
    <cellStyle name="Normal 325" xfId="925" xr:uid="{00000000-0005-0000-0000-00009D030000}"/>
    <cellStyle name="Normal 325 2" xfId="926" xr:uid="{00000000-0005-0000-0000-00009E030000}"/>
    <cellStyle name="Normal 326" xfId="927" xr:uid="{00000000-0005-0000-0000-00009F030000}"/>
    <cellStyle name="Normal 326 2" xfId="928" xr:uid="{00000000-0005-0000-0000-0000A0030000}"/>
    <cellStyle name="Normal 327" xfId="929" xr:uid="{00000000-0005-0000-0000-0000A1030000}"/>
    <cellStyle name="Normal 327 2" xfId="930" xr:uid="{00000000-0005-0000-0000-0000A2030000}"/>
    <cellStyle name="Normal 328" xfId="931" xr:uid="{00000000-0005-0000-0000-0000A3030000}"/>
    <cellStyle name="Normal 328 2" xfId="932" xr:uid="{00000000-0005-0000-0000-0000A4030000}"/>
    <cellStyle name="Normal 329" xfId="933" xr:uid="{00000000-0005-0000-0000-0000A5030000}"/>
    <cellStyle name="Normal 329 2" xfId="934" xr:uid="{00000000-0005-0000-0000-0000A6030000}"/>
    <cellStyle name="Normal 33" xfId="935" xr:uid="{00000000-0005-0000-0000-0000A7030000}"/>
    <cellStyle name="Normal 33 2" xfId="936" xr:uid="{00000000-0005-0000-0000-0000A8030000}"/>
    <cellStyle name="Normal 330" xfId="937" xr:uid="{00000000-0005-0000-0000-0000A9030000}"/>
    <cellStyle name="Normal 330 2" xfId="938" xr:uid="{00000000-0005-0000-0000-0000AA030000}"/>
    <cellStyle name="Normal 331" xfId="939" xr:uid="{00000000-0005-0000-0000-0000AB030000}"/>
    <cellStyle name="Normal 331 2" xfId="940" xr:uid="{00000000-0005-0000-0000-0000AC030000}"/>
    <cellStyle name="Normal 332" xfId="941" xr:uid="{00000000-0005-0000-0000-0000AD030000}"/>
    <cellStyle name="Normal 332 2" xfId="942" xr:uid="{00000000-0005-0000-0000-0000AE030000}"/>
    <cellStyle name="Normal 333" xfId="943" xr:uid="{00000000-0005-0000-0000-0000AF030000}"/>
    <cellStyle name="Normal 333 2" xfId="944" xr:uid="{00000000-0005-0000-0000-0000B0030000}"/>
    <cellStyle name="Normal 334" xfId="945" xr:uid="{00000000-0005-0000-0000-0000B1030000}"/>
    <cellStyle name="Normal 334 2" xfId="946" xr:uid="{00000000-0005-0000-0000-0000B2030000}"/>
    <cellStyle name="Normal 335" xfId="947" xr:uid="{00000000-0005-0000-0000-0000B3030000}"/>
    <cellStyle name="Normal 335 2" xfId="948" xr:uid="{00000000-0005-0000-0000-0000B4030000}"/>
    <cellStyle name="Normal 336" xfId="949" xr:uid="{00000000-0005-0000-0000-0000B5030000}"/>
    <cellStyle name="Normal 336 2" xfId="950" xr:uid="{00000000-0005-0000-0000-0000B6030000}"/>
    <cellStyle name="Normal 336 3" xfId="951" xr:uid="{00000000-0005-0000-0000-0000B7030000}"/>
    <cellStyle name="Normal 337" xfId="952" xr:uid="{00000000-0005-0000-0000-0000B8030000}"/>
    <cellStyle name="Normal 337 2" xfId="953" xr:uid="{00000000-0005-0000-0000-0000B9030000}"/>
    <cellStyle name="Normal 337 3" xfId="954" xr:uid="{00000000-0005-0000-0000-0000BA030000}"/>
    <cellStyle name="Normal 338" xfId="955" xr:uid="{00000000-0005-0000-0000-0000BB030000}"/>
    <cellStyle name="Normal 338 2" xfId="956" xr:uid="{00000000-0005-0000-0000-0000BC030000}"/>
    <cellStyle name="Normal 339" xfId="957" xr:uid="{00000000-0005-0000-0000-0000BD030000}"/>
    <cellStyle name="Normal 339 2" xfId="958" xr:uid="{00000000-0005-0000-0000-0000BE030000}"/>
    <cellStyle name="Normal 34" xfId="959" xr:uid="{00000000-0005-0000-0000-0000BF030000}"/>
    <cellStyle name="Normal 34 2" xfId="960" xr:uid="{00000000-0005-0000-0000-0000C0030000}"/>
    <cellStyle name="Normal 340" xfId="961" xr:uid="{00000000-0005-0000-0000-0000C1030000}"/>
    <cellStyle name="Normal 340 2" xfId="962" xr:uid="{00000000-0005-0000-0000-0000C2030000}"/>
    <cellStyle name="Normal 341" xfId="963" xr:uid="{00000000-0005-0000-0000-0000C3030000}"/>
    <cellStyle name="Normal 341 2" xfId="964" xr:uid="{00000000-0005-0000-0000-0000C4030000}"/>
    <cellStyle name="Normal 342" xfId="965" xr:uid="{00000000-0005-0000-0000-0000C5030000}"/>
    <cellStyle name="Normal 342 2" xfId="966" xr:uid="{00000000-0005-0000-0000-0000C6030000}"/>
    <cellStyle name="Normal 343" xfId="967" xr:uid="{00000000-0005-0000-0000-0000C7030000}"/>
    <cellStyle name="Normal 343 2" xfId="968" xr:uid="{00000000-0005-0000-0000-0000C8030000}"/>
    <cellStyle name="Normal 344" xfId="969" xr:uid="{00000000-0005-0000-0000-0000C9030000}"/>
    <cellStyle name="Normal 344 2" xfId="970" xr:uid="{00000000-0005-0000-0000-0000CA030000}"/>
    <cellStyle name="Normal 345" xfId="971" xr:uid="{00000000-0005-0000-0000-0000CB030000}"/>
    <cellStyle name="Normal 345 2" xfId="972" xr:uid="{00000000-0005-0000-0000-0000CC030000}"/>
    <cellStyle name="Normal 346" xfId="973" xr:uid="{00000000-0005-0000-0000-0000CD030000}"/>
    <cellStyle name="Normal 346 2" xfId="974" xr:uid="{00000000-0005-0000-0000-0000CE030000}"/>
    <cellStyle name="Normal 347" xfId="975" xr:uid="{00000000-0005-0000-0000-0000CF030000}"/>
    <cellStyle name="Normal 347 2" xfId="976" xr:uid="{00000000-0005-0000-0000-0000D0030000}"/>
    <cellStyle name="Normal 348" xfId="977" xr:uid="{00000000-0005-0000-0000-0000D1030000}"/>
    <cellStyle name="Normal 348 2" xfId="978" xr:uid="{00000000-0005-0000-0000-0000D2030000}"/>
    <cellStyle name="Normal 349" xfId="979" xr:uid="{00000000-0005-0000-0000-0000D3030000}"/>
    <cellStyle name="Normal 349 2" xfId="980" xr:uid="{00000000-0005-0000-0000-0000D4030000}"/>
    <cellStyle name="Normal 35" xfId="981" xr:uid="{00000000-0005-0000-0000-0000D5030000}"/>
    <cellStyle name="Normal 350" xfId="982" xr:uid="{00000000-0005-0000-0000-0000D6030000}"/>
    <cellStyle name="Normal 350 2" xfId="983" xr:uid="{00000000-0005-0000-0000-0000D7030000}"/>
    <cellStyle name="Normal 351" xfId="984" xr:uid="{00000000-0005-0000-0000-0000D8030000}"/>
    <cellStyle name="Normal 351 2" xfId="985" xr:uid="{00000000-0005-0000-0000-0000D9030000}"/>
    <cellStyle name="Normal 352" xfId="986" xr:uid="{00000000-0005-0000-0000-0000DA030000}"/>
    <cellStyle name="Normal 352 2" xfId="987" xr:uid="{00000000-0005-0000-0000-0000DB030000}"/>
    <cellStyle name="Normal 353" xfId="988" xr:uid="{00000000-0005-0000-0000-0000DC030000}"/>
    <cellStyle name="Normal 353 2" xfId="989" xr:uid="{00000000-0005-0000-0000-0000DD030000}"/>
    <cellStyle name="Normal 354" xfId="990" xr:uid="{00000000-0005-0000-0000-0000DE030000}"/>
    <cellStyle name="Normal 354 2" xfId="991" xr:uid="{00000000-0005-0000-0000-0000DF030000}"/>
    <cellStyle name="Normal 355" xfId="992" xr:uid="{00000000-0005-0000-0000-0000E0030000}"/>
    <cellStyle name="Normal 355 2" xfId="993" xr:uid="{00000000-0005-0000-0000-0000E1030000}"/>
    <cellStyle name="Normal 356" xfId="994" xr:uid="{00000000-0005-0000-0000-0000E2030000}"/>
    <cellStyle name="Normal 356 2" xfId="995" xr:uid="{00000000-0005-0000-0000-0000E3030000}"/>
    <cellStyle name="Normal 357" xfId="996" xr:uid="{00000000-0005-0000-0000-0000E4030000}"/>
    <cellStyle name="Normal 357 2" xfId="997" xr:uid="{00000000-0005-0000-0000-0000E5030000}"/>
    <cellStyle name="Normal 358" xfId="998" xr:uid="{00000000-0005-0000-0000-0000E6030000}"/>
    <cellStyle name="Normal 358 2" xfId="999" xr:uid="{00000000-0005-0000-0000-0000E7030000}"/>
    <cellStyle name="Normal 359" xfId="1000" xr:uid="{00000000-0005-0000-0000-0000E8030000}"/>
    <cellStyle name="Normal 36" xfId="1001" xr:uid="{00000000-0005-0000-0000-0000E9030000}"/>
    <cellStyle name="Normal 360" xfId="1002" xr:uid="{00000000-0005-0000-0000-0000EA030000}"/>
    <cellStyle name="Normal 361" xfId="1003" xr:uid="{00000000-0005-0000-0000-0000EB030000}"/>
    <cellStyle name="Normal 362" xfId="1004" xr:uid="{00000000-0005-0000-0000-0000EC030000}"/>
    <cellStyle name="Normal 363" xfId="1005" xr:uid="{00000000-0005-0000-0000-0000ED030000}"/>
    <cellStyle name="Normal 364" xfId="1006" xr:uid="{00000000-0005-0000-0000-0000EE030000}"/>
    <cellStyle name="Normal 365" xfId="1007" xr:uid="{00000000-0005-0000-0000-0000EF030000}"/>
    <cellStyle name="Normal 366" xfId="1008" xr:uid="{00000000-0005-0000-0000-0000F0030000}"/>
    <cellStyle name="Normal 367" xfId="1009" xr:uid="{00000000-0005-0000-0000-0000F1030000}"/>
    <cellStyle name="Normal 368" xfId="1010" xr:uid="{00000000-0005-0000-0000-0000F2030000}"/>
    <cellStyle name="Normal 369" xfId="1011" xr:uid="{00000000-0005-0000-0000-0000F3030000}"/>
    <cellStyle name="Normal 37" xfId="1012" xr:uid="{00000000-0005-0000-0000-0000F4030000}"/>
    <cellStyle name="Normal 370" xfId="1013" xr:uid="{00000000-0005-0000-0000-0000F5030000}"/>
    <cellStyle name="Normal 371" xfId="1014" xr:uid="{00000000-0005-0000-0000-0000F6030000}"/>
    <cellStyle name="Normal 372" xfId="1015" xr:uid="{00000000-0005-0000-0000-0000F7030000}"/>
    <cellStyle name="Normal 373" xfId="1016" xr:uid="{00000000-0005-0000-0000-0000F8030000}"/>
    <cellStyle name="Normal 374" xfId="1017" xr:uid="{00000000-0005-0000-0000-0000F9030000}"/>
    <cellStyle name="Normal 375" xfId="1018" xr:uid="{00000000-0005-0000-0000-0000FA030000}"/>
    <cellStyle name="Normal 376" xfId="1019" xr:uid="{00000000-0005-0000-0000-0000FB030000}"/>
    <cellStyle name="Normal 377" xfId="1020" xr:uid="{00000000-0005-0000-0000-0000FC030000}"/>
    <cellStyle name="Normal 378" xfId="1021" xr:uid="{00000000-0005-0000-0000-0000FD030000}"/>
    <cellStyle name="Normal 379" xfId="1022" xr:uid="{00000000-0005-0000-0000-0000FE030000}"/>
    <cellStyle name="Normal 38" xfId="1023" xr:uid="{00000000-0005-0000-0000-0000FF030000}"/>
    <cellStyle name="Normal 380" xfId="1024" xr:uid="{00000000-0005-0000-0000-000000040000}"/>
    <cellStyle name="Normal 381" xfId="1025" xr:uid="{00000000-0005-0000-0000-000001040000}"/>
    <cellStyle name="Normal 382" xfId="1026" xr:uid="{00000000-0005-0000-0000-000002040000}"/>
    <cellStyle name="Normal 383" xfId="1027" xr:uid="{00000000-0005-0000-0000-000003040000}"/>
    <cellStyle name="Normal 384" xfId="1028" xr:uid="{00000000-0005-0000-0000-000004040000}"/>
    <cellStyle name="Normal 385" xfId="1029" xr:uid="{00000000-0005-0000-0000-000005040000}"/>
    <cellStyle name="Normal 386" xfId="1030" xr:uid="{00000000-0005-0000-0000-000006040000}"/>
    <cellStyle name="Normal 387" xfId="1031" xr:uid="{00000000-0005-0000-0000-000007040000}"/>
    <cellStyle name="Normal 388" xfId="1032" xr:uid="{00000000-0005-0000-0000-000008040000}"/>
    <cellStyle name="Normal 389" xfId="1033" xr:uid="{00000000-0005-0000-0000-000009040000}"/>
    <cellStyle name="Normal 39" xfId="1034" xr:uid="{00000000-0005-0000-0000-00000A040000}"/>
    <cellStyle name="Normal 390" xfId="1035" xr:uid="{00000000-0005-0000-0000-00000B040000}"/>
    <cellStyle name="Normal 391" xfId="1036" xr:uid="{00000000-0005-0000-0000-00000C040000}"/>
    <cellStyle name="Normal 392" xfId="1037" xr:uid="{00000000-0005-0000-0000-00000D040000}"/>
    <cellStyle name="Normal 393" xfId="1038" xr:uid="{00000000-0005-0000-0000-00000E040000}"/>
    <cellStyle name="Normal 394" xfId="1039" xr:uid="{00000000-0005-0000-0000-00000F040000}"/>
    <cellStyle name="Normal 395" xfId="1040" xr:uid="{00000000-0005-0000-0000-000010040000}"/>
    <cellStyle name="Normal 396" xfId="1041" xr:uid="{00000000-0005-0000-0000-000011040000}"/>
    <cellStyle name="Normal 397" xfId="1042" xr:uid="{00000000-0005-0000-0000-000012040000}"/>
    <cellStyle name="Normal 398" xfId="1043" xr:uid="{00000000-0005-0000-0000-000013040000}"/>
    <cellStyle name="Normal 399" xfId="1044" xr:uid="{00000000-0005-0000-0000-000014040000}"/>
    <cellStyle name="Normal 4" xfId="1045" xr:uid="{00000000-0005-0000-0000-000015040000}"/>
    <cellStyle name="Normal 4 2" xfId="1046" xr:uid="{00000000-0005-0000-0000-000016040000}"/>
    <cellStyle name="Normal 4 2 2" xfId="1047" xr:uid="{00000000-0005-0000-0000-000017040000}"/>
    <cellStyle name="Normal 4 2 3" xfId="1048" xr:uid="{00000000-0005-0000-0000-000018040000}"/>
    <cellStyle name="Normal 4 3" xfId="1049" xr:uid="{00000000-0005-0000-0000-000019040000}"/>
    <cellStyle name="Normal 4 3 2" xfId="1050" xr:uid="{00000000-0005-0000-0000-00001A040000}"/>
    <cellStyle name="Normal 4 3 3" xfId="1051" xr:uid="{00000000-0005-0000-0000-00001B040000}"/>
    <cellStyle name="Normal 4 4" xfId="1052" xr:uid="{00000000-0005-0000-0000-00001C040000}"/>
    <cellStyle name="Normal 4 4 2" xfId="1053" xr:uid="{00000000-0005-0000-0000-00001D040000}"/>
    <cellStyle name="Normal 40" xfId="1054" xr:uid="{00000000-0005-0000-0000-00001E040000}"/>
    <cellStyle name="Normal 400" xfId="1055" xr:uid="{00000000-0005-0000-0000-00001F040000}"/>
    <cellStyle name="Normal 401" xfId="1056" xr:uid="{00000000-0005-0000-0000-000020040000}"/>
    <cellStyle name="Normal 402" xfId="1057" xr:uid="{00000000-0005-0000-0000-000021040000}"/>
    <cellStyle name="Normal 403" xfId="1058" xr:uid="{00000000-0005-0000-0000-000022040000}"/>
    <cellStyle name="Normal 404" xfId="1059" xr:uid="{00000000-0005-0000-0000-000023040000}"/>
    <cellStyle name="Normal 405" xfId="1060" xr:uid="{00000000-0005-0000-0000-000024040000}"/>
    <cellStyle name="Normal 41" xfId="1061" xr:uid="{00000000-0005-0000-0000-000025040000}"/>
    <cellStyle name="Normal 42" xfId="1062" xr:uid="{00000000-0005-0000-0000-000026040000}"/>
    <cellStyle name="Normal 43" xfId="1063" xr:uid="{00000000-0005-0000-0000-000027040000}"/>
    <cellStyle name="Normal 44" xfId="1064" xr:uid="{00000000-0005-0000-0000-000028040000}"/>
    <cellStyle name="Normal 45" xfId="1065" xr:uid="{00000000-0005-0000-0000-000029040000}"/>
    <cellStyle name="Normal 46" xfId="1066" xr:uid="{00000000-0005-0000-0000-00002A040000}"/>
    <cellStyle name="Normal 47" xfId="1067" xr:uid="{00000000-0005-0000-0000-00002B040000}"/>
    <cellStyle name="Normal 48" xfId="1068" xr:uid="{00000000-0005-0000-0000-00002C040000}"/>
    <cellStyle name="Normal 49" xfId="1069" xr:uid="{00000000-0005-0000-0000-00002D040000}"/>
    <cellStyle name="Normal 5" xfId="1070" xr:uid="{00000000-0005-0000-0000-00002E040000}"/>
    <cellStyle name="Normal 5 2" xfId="1071" xr:uid="{00000000-0005-0000-0000-00002F040000}"/>
    <cellStyle name="Normal 5 2 2" xfId="1072" xr:uid="{00000000-0005-0000-0000-000030040000}"/>
    <cellStyle name="Normal 5 2 3" xfId="1073" xr:uid="{00000000-0005-0000-0000-000031040000}"/>
    <cellStyle name="Normal 5 2 3 2" xfId="1074" xr:uid="{00000000-0005-0000-0000-000032040000}"/>
    <cellStyle name="Normal 5 2 3 3" xfId="1075" xr:uid="{00000000-0005-0000-0000-000033040000}"/>
    <cellStyle name="Normal 5 2 3 3 2" xfId="1076" xr:uid="{00000000-0005-0000-0000-000034040000}"/>
    <cellStyle name="Normal 5 2 3 4" xfId="1077" xr:uid="{00000000-0005-0000-0000-000035040000}"/>
    <cellStyle name="Normal 5 2 3 4 2" xfId="1078" xr:uid="{00000000-0005-0000-0000-000036040000}"/>
    <cellStyle name="Normal 5 2 3 4 3" xfId="1079" xr:uid="{00000000-0005-0000-0000-000037040000}"/>
    <cellStyle name="Normal 5 2 3 4 3 2" xfId="1080" xr:uid="{00000000-0005-0000-0000-000038040000}"/>
    <cellStyle name="Normal 5 2 3 5" xfId="1081" xr:uid="{00000000-0005-0000-0000-000039040000}"/>
    <cellStyle name="Normal 5 2 3 5 2" xfId="1082" xr:uid="{00000000-0005-0000-0000-00003A040000}"/>
    <cellStyle name="Normal 5 2 3 5 3" xfId="1083" xr:uid="{00000000-0005-0000-0000-00003B040000}"/>
    <cellStyle name="Normal 5 2 3 6" xfId="1084" xr:uid="{00000000-0005-0000-0000-00003C040000}"/>
    <cellStyle name="Normal 5 2 3 6 2" xfId="1085" xr:uid="{00000000-0005-0000-0000-00003D040000}"/>
    <cellStyle name="Normal 5 2 3 6 3" xfId="1086" xr:uid="{00000000-0005-0000-0000-00003E040000}"/>
    <cellStyle name="Normal 5 2 3 6 3 2" xfId="1087" xr:uid="{00000000-0005-0000-0000-00003F040000}"/>
    <cellStyle name="Normal 5 2 4" xfId="1088" xr:uid="{00000000-0005-0000-0000-000040040000}"/>
    <cellStyle name="Normal 5 2 4 2" xfId="1089" xr:uid="{00000000-0005-0000-0000-000041040000}"/>
    <cellStyle name="Normal 5 2 4 3" xfId="1090" xr:uid="{00000000-0005-0000-0000-000042040000}"/>
    <cellStyle name="Normal 5 3" xfId="1091" xr:uid="{00000000-0005-0000-0000-000043040000}"/>
    <cellStyle name="Normal 5 3 2" xfId="1092" xr:uid="{00000000-0005-0000-0000-000044040000}"/>
    <cellStyle name="Normal 5 3 3" xfId="1093" xr:uid="{00000000-0005-0000-0000-000045040000}"/>
    <cellStyle name="Normal 5 4" xfId="1094" xr:uid="{00000000-0005-0000-0000-000046040000}"/>
    <cellStyle name="Normal 50" xfId="1095" xr:uid="{00000000-0005-0000-0000-000047040000}"/>
    <cellStyle name="Normal 51" xfId="1096" xr:uid="{00000000-0005-0000-0000-000048040000}"/>
    <cellStyle name="Normal 52" xfId="1097" xr:uid="{00000000-0005-0000-0000-000049040000}"/>
    <cellStyle name="Normal 53" xfId="1098" xr:uid="{00000000-0005-0000-0000-00004A040000}"/>
    <cellStyle name="Normal 54" xfId="1099" xr:uid="{00000000-0005-0000-0000-00004B040000}"/>
    <cellStyle name="Normal 55" xfId="1100" xr:uid="{00000000-0005-0000-0000-00004C040000}"/>
    <cellStyle name="Normal 56" xfId="1101" xr:uid="{00000000-0005-0000-0000-00004D040000}"/>
    <cellStyle name="Normal 57" xfId="1102" xr:uid="{00000000-0005-0000-0000-00004E040000}"/>
    <cellStyle name="Normal 58" xfId="1103" xr:uid="{00000000-0005-0000-0000-00004F040000}"/>
    <cellStyle name="Normal 59" xfId="1104" xr:uid="{00000000-0005-0000-0000-000050040000}"/>
    <cellStyle name="Normal 6" xfId="1105" xr:uid="{00000000-0005-0000-0000-000051040000}"/>
    <cellStyle name="Normal 6 2" xfId="1106" xr:uid="{00000000-0005-0000-0000-000052040000}"/>
    <cellStyle name="Normal 6 2 2" xfId="1107" xr:uid="{00000000-0005-0000-0000-000053040000}"/>
    <cellStyle name="Normal 6 2 3" xfId="1108" xr:uid="{00000000-0005-0000-0000-000054040000}"/>
    <cellStyle name="Normal 6 3" xfId="1109" xr:uid="{00000000-0005-0000-0000-000055040000}"/>
    <cellStyle name="Normal 6 3 2" xfId="1110" xr:uid="{00000000-0005-0000-0000-000056040000}"/>
    <cellStyle name="Normal 6 3 3" xfId="1111" xr:uid="{00000000-0005-0000-0000-000057040000}"/>
    <cellStyle name="Normal 6 3 3 2" xfId="1112" xr:uid="{00000000-0005-0000-0000-000058040000}"/>
    <cellStyle name="Normal 6 4" xfId="1113" xr:uid="{00000000-0005-0000-0000-000059040000}"/>
    <cellStyle name="Normal 6 4 2" xfId="1114" xr:uid="{00000000-0005-0000-0000-00005A040000}"/>
    <cellStyle name="Normal 6 5" xfId="1115" xr:uid="{00000000-0005-0000-0000-00005B040000}"/>
    <cellStyle name="Normal 6 5 2" xfId="1116" xr:uid="{00000000-0005-0000-0000-00005C040000}"/>
    <cellStyle name="Normal 6 5 3" xfId="1117" xr:uid="{00000000-0005-0000-0000-00005D040000}"/>
    <cellStyle name="Normal 6 5 3 2" xfId="1118" xr:uid="{00000000-0005-0000-0000-00005E040000}"/>
    <cellStyle name="Normal 6 6" xfId="1119" xr:uid="{00000000-0005-0000-0000-00005F040000}"/>
    <cellStyle name="Normal 6 7" xfId="1120" xr:uid="{00000000-0005-0000-0000-000060040000}"/>
    <cellStyle name="Normal 6 7 2" xfId="1121" xr:uid="{00000000-0005-0000-0000-000061040000}"/>
    <cellStyle name="Normal 6 7 3" xfId="1122" xr:uid="{00000000-0005-0000-0000-000062040000}"/>
    <cellStyle name="Normal 6 7 3 2" xfId="1123" xr:uid="{00000000-0005-0000-0000-000063040000}"/>
    <cellStyle name="Normal 6 7 3 3" xfId="1124" xr:uid="{00000000-0005-0000-0000-000064040000}"/>
    <cellStyle name="Normal 6 7 4" xfId="1125" xr:uid="{00000000-0005-0000-0000-000065040000}"/>
    <cellStyle name="Normal 6 8" xfId="1126" xr:uid="{00000000-0005-0000-0000-000066040000}"/>
    <cellStyle name="Normal 6 8 2" xfId="1127" xr:uid="{00000000-0005-0000-0000-000067040000}"/>
    <cellStyle name="Normal 6 8 3" xfId="1128" xr:uid="{00000000-0005-0000-0000-000068040000}"/>
    <cellStyle name="Normal 6 8 3 2" xfId="1129" xr:uid="{00000000-0005-0000-0000-000069040000}"/>
    <cellStyle name="Normal 6 9" xfId="1130" xr:uid="{00000000-0005-0000-0000-00006A040000}"/>
    <cellStyle name="Normal 60" xfId="1131" xr:uid="{00000000-0005-0000-0000-00006B040000}"/>
    <cellStyle name="Normal 61" xfId="1132" xr:uid="{00000000-0005-0000-0000-00006C040000}"/>
    <cellStyle name="Normal 62" xfId="1133" xr:uid="{00000000-0005-0000-0000-00006D040000}"/>
    <cellStyle name="Normal 63" xfId="1134" xr:uid="{00000000-0005-0000-0000-00006E040000}"/>
    <cellStyle name="Normal 64" xfId="1135" xr:uid="{00000000-0005-0000-0000-00006F040000}"/>
    <cellStyle name="Normal 65" xfId="1136" xr:uid="{00000000-0005-0000-0000-000070040000}"/>
    <cellStyle name="Normal 66" xfId="1137" xr:uid="{00000000-0005-0000-0000-000071040000}"/>
    <cellStyle name="Normal 67" xfId="1138" xr:uid="{00000000-0005-0000-0000-000072040000}"/>
    <cellStyle name="Normal 68" xfId="1139" xr:uid="{00000000-0005-0000-0000-000073040000}"/>
    <cellStyle name="Normal 69" xfId="1140" xr:uid="{00000000-0005-0000-0000-000074040000}"/>
    <cellStyle name="Normal 7" xfId="1141" xr:uid="{00000000-0005-0000-0000-000075040000}"/>
    <cellStyle name="Normal 7 2" xfId="1142" xr:uid="{00000000-0005-0000-0000-000076040000}"/>
    <cellStyle name="Normal 7 3" xfId="1143" xr:uid="{00000000-0005-0000-0000-000077040000}"/>
    <cellStyle name="Normal 70" xfId="1144" xr:uid="{00000000-0005-0000-0000-000078040000}"/>
    <cellStyle name="Normal 71" xfId="1145" xr:uid="{00000000-0005-0000-0000-000079040000}"/>
    <cellStyle name="Normal 71 2" xfId="1146" xr:uid="{00000000-0005-0000-0000-00007A040000}"/>
    <cellStyle name="Normal 71 3" xfId="1147" xr:uid="{00000000-0005-0000-0000-00007B040000}"/>
    <cellStyle name="Normal 71 3 2" xfId="1148" xr:uid="{00000000-0005-0000-0000-00007C040000}"/>
    <cellStyle name="Normal 72" xfId="1149" xr:uid="{00000000-0005-0000-0000-00007D040000}"/>
    <cellStyle name="Normal 72 2" xfId="1150" xr:uid="{00000000-0005-0000-0000-00007E040000}"/>
    <cellStyle name="Normal 72 3" xfId="1151" xr:uid="{00000000-0005-0000-0000-00007F040000}"/>
    <cellStyle name="Normal 72 3 2" xfId="1152" xr:uid="{00000000-0005-0000-0000-000080040000}"/>
    <cellStyle name="Normal 73" xfId="1153" xr:uid="{00000000-0005-0000-0000-000081040000}"/>
    <cellStyle name="Normal 73 2" xfId="1154" xr:uid="{00000000-0005-0000-0000-000082040000}"/>
    <cellStyle name="Normal 73 3" xfId="1155" xr:uid="{00000000-0005-0000-0000-000083040000}"/>
    <cellStyle name="Normal 73 3 2" xfId="1156" xr:uid="{00000000-0005-0000-0000-000084040000}"/>
    <cellStyle name="Normal 74" xfId="1157" xr:uid="{00000000-0005-0000-0000-000085040000}"/>
    <cellStyle name="Normal 74 2" xfId="1158" xr:uid="{00000000-0005-0000-0000-000086040000}"/>
    <cellStyle name="Normal 74 3" xfId="1159" xr:uid="{00000000-0005-0000-0000-000087040000}"/>
    <cellStyle name="Normal 74 3 2" xfId="1160" xr:uid="{00000000-0005-0000-0000-000088040000}"/>
    <cellStyle name="Normal 75" xfId="1161" xr:uid="{00000000-0005-0000-0000-000089040000}"/>
    <cellStyle name="Normal 75 2" xfId="1162" xr:uid="{00000000-0005-0000-0000-00008A040000}"/>
    <cellStyle name="Normal 75 3" xfId="1163" xr:uid="{00000000-0005-0000-0000-00008B040000}"/>
    <cellStyle name="Normal 75 3 2" xfId="1164" xr:uid="{00000000-0005-0000-0000-00008C040000}"/>
    <cellStyle name="Normal 76" xfId="1165" xr:uid="{00000000-0005-0000-0000-00008D040000}"/>
    <cellStyle name="Normal 76 2" xfId="1166" xr:uid="{00000000-0005-0000-0000-00008E040000}"/>
    <cellStyle name="Normal 76 3" xfId="1167" xr:uid="{00000000-0005-0000-0000-00008F040000}"/>
    <cellStyle name="Normal 76 3 2" xfId="1168" xr:uid="{00000000-0005-0000-0000-000090040000}"/>
    <cellStyle name="Normal 77" xfId="1169" xr:uid="{00000000-0005-0000-0000-000091040000}"/>
    <cellStyle name="Normal 77 2" xfId="1170" xr:uid="{00000000-0005-0000-0000-000092040000}"/>
    <cellStyle name="Normal 77 3" xfId="1171" xr:uid="{00000000-0005-0000-0000-000093040000}"/>
    <cellStyle name="Normal 77 3 2" xfId="1172" xr:uid="{00000000-0005-0000-0000-000094040000}"/>
    <cellStyle name="Normal 78" xfId="1173" xr:uid="{00000000-0005-0000-0000-000095040000}"/>
    <cellStyle name="Normal 78 2" xfId="1174" xr:uid="{00000000-0005-0000-0000-000096040000}"/>
    <cellStyle name="Normal 78 3" xfId="1175" xr:uid="{00000000-0005-0000-0000-000097040000}"/>
    <cellStyle name="Normal 78 3 2" xfId="1176" xr:uid="{00000000-0005-0000-0000-000098040000}"/>
    <cellStyle name="Normal 79" xfId="1177" xr:uid="{00000000-0005-0000-0000-000099040000}"/>
    <cellStyle name="Normal 79 2" xfId="1178" xr:uid="{00000000-0005-0000-0000-00009A040000}"/>
    <cellStyle name="Normal 79 3" xfId="1179" xr:uid="{00000000-0005-0000-0000-00009B040000}"/>
    <cellStyle name="Normal 79 3 2" xfId="1180" xr:uid="{00000000-0005-0000-0000-00009C040000}"/>
    <cellStyle name="Normal 8" xfId="1181" xr:uid="{00000000-0005-0000-0000-00009D040000}"/>
    <cellStyle name="Normal 8 2" xfId="1182" xr:uid="{00000000-0005-0000-0000-00009E040000}"/>
    <cellStyle name="Normal 8 3" xfId="1183" xr:uid="{00000000-0005-0000-0000-00009F040000}"/>
    <cellStyle name="Normal 80" xfId="1184" xr:uid="{00000000-0005-0000-0000-0000A0040000}"/>
    <cellStyle name="Normal 80 2" xfId="1185" xr:uid="{00000000-0005-0000-0000-0000A1040000}"/>
    <cellStyle name="Normal 80 2 2" xfId="1186" xr:uid="{00000000-0005-0000-0000-0000A2040000}"/>
    <cellStyle name="Normal 80 3" xfId="1187" xr:uid="{00000000-0005-0000-0000-0000A3040000}"/>
    <cellStyle name="Normal 81" xfId="1188" xr:uid="{00000000-0005-0000-0000-0000A4040000}"/>
    <cellStyle name="Normal 81 2" xfId="1189" xr:uid="{00000000-0005-0000-0000-0000A5040000}"/>
    <cellStyle name="Normal 81 2 2" xfId="1190" xr:uid="{00000000-0005-0000-0000-0000A6040000}"/>
    <cellStyle name="Normal 81 3" xfId="1191" xr:uid="{00000000-0005-0000-0000-0000A7040000}"/>
    <cellStyle name="Normal 82" xfId="1192" xr:uid="{00000000-0005-0000-0000-0000A8040000}"/>
    <cellStyle name="Normal 82 2" xfId="1193" xr:uid="{00000000-0005-0000-0000-0000A9040000}"/>
    <cellStyle name="Normal 82 2 2" xfId="1194" xr:uid="{00000000-0005-0000-0000-0000AA040000}"/>
    <cellStyle name="Normal 82 3" xfId="1195" xr:uid="{00000000-0005-0000-0000-0000AB040000}"/>
    <cellStyle name="Normal 83" xfId="1196" xr:uid="{00000000-0005-0000-0000-0000AC040000}"/>
    <cellStyle name="Normal 83 2" xfId="1197" xr:uid="{00000000-0005-0000-0000-0000AD040000}"/>
    <cellStyle name="Normal 83 2 2" xfId="1198" xr:uid="{00000000-0005-0000-0000-0000AE040000}"/>
    <cellStyle name="Normal 83 3" xfId="1199" xr:uid="{00000000-0005-0000-0000-0000AF040000}"/>
    <cellStyle name="Normal 84" xfId="1200" xr:uid="{00000000-0005-0000-0000-0000B0040000}"/>
    <cellStyle name="Normal 84 2" xfId="1201" xr:uid="{00000000-0005-0000-0000-0000B1040000}"/>
    <cellStyle name="Normal 84 3" xfId="1202" xr:uid="{00000000-0005-0000-0000-0000B2040000}"/>
    <cellStyle name="Normal 85" xfId="1203" xr:uid="{00000000-0005-0000-0000-0000B3040000}"/>
    <cellStyle name="Normal 85 2" xfId="1204" xr:uid="{00000000-0005-0000-0000-0000B4040000}"/>
    <cellStyle name="Normal 85 3" xfId="1205" xr:uid="{00000000-0005-0000-0000-0000B5040000}"/>
    <cellStyle name="Normal 86" xfId="1206" xr:uid="{00000000-0005-0000-0000-0000B6040000}"/>
    <cellStyle name="Normal 86 2" xfId="1207" xr:uid="{00000000-0005-0000-0000-0000B7040000}"/>
    <cellStyle name="Normal 86 3" xfId="1208" xr:uid="{00000000-0005-0000-0000-0000B8040000}"/>
    <cellStyle name="Normal 87" xfId="1209" xr:uid="{00000000-0005-0000-0000-0000B9040000}"/>
    <cellStyle name="Normal 87 2" xfId="1210" xr:uid="{00000000-0005-0000-0000-0000BA040000}"/>
    <cellStyle name="Normal 87 3" xfId="1211" xr:uid="{00000000-0005-0000-0000-0000BB040000}"/>
    <cellStyle name="Normal 88" xfId="1212" xr:uid="{00000000-0005-0000-0000-0000BC040000}"/>
    <cellStyle name="Normal 88 2" xfId="1213" xr:uid="{00000000-0005-0000-0000-0000BD040000}"/>
    <cellStyle name="Normal 88 3" xfId="1214" xr:uid="{00000000-0005-0000-0000-0000BE040000}"/>
    <cellStyle name="Normal 89" xfId="1215" xr:uid="{00000000-0005-0000-0000-0000BF040000}"/>
    <cellStyle name="Normal 89 2" xfId="1216" xr:uid="{00000000-0005-0000-0000-0000C0040000}"/>
    <cellStyle name="Normal 89 3" xfId="1217" xr:uid="{00000000-0005-0000-0000-0000C1040000}"/>
    <cellStyle name="Normal 9" xfId="1218" xr:uid="{00000000-0005-0000-0000-0000C2040000}"/>
    <cellStyle name="Normal 90" xfId="1219" xr:uid="{00000000-0005-0000-0000-0000C3040000}"/>
    <cellStyle name="Normal 90 2" xfId="1220" xr:uid="{00000000-0005-0000-0000-0000C4040000}"/>
    <cellStyle name="Normal 90 3" xfId="1221" xr:uid="{00000000-0005-0000-0000-0000C5040000}"/>
    <cellStyle name="Normal 91" xfId="1222" xr:uid="{00000000-0005-0000-0000-0000C6040000}"/>
    <cellStyle name="Normal 91 2" xfId="1223" xr:uid="{00000000-0005-0000-0000-0000C7040000}"/>
    <cellStyle name="Normal 91 3" xfId="1224" xr:uid="{00000000-0005-0000-0000-0000C8040000}"/>
    <cellStyle name="Normal 91 4" xfId="1225" xr:uid="{00000000-0005-0000-0000-0000C9040000}"/>
    <cellStyle name="Normal 92" xfId="1226" xr:uid="{00000000-0005-0000-0000-0000CA040000}"/>
    <cellStyle name="Normal 92 2" xfId="1227" xr:uid="{00000000-0005-0000-0000-0000CB040000}"/>
    <cellStyle name="Normal 92 3" xfId="1228" xr:uid="{00000000-0005-0000-0000-0000CC040000}"/>
    <cellStyle name="Normal 92 4" xfId="1229" xr:uid="{00000000-0005-0000-0000-0000CD040000}"/>
    <cellStyle name="Normal 93" xfId="1230" xr:uid="{00000000-0005-0000-0000-0000CE040000}"/>
    <cellStyle name="Normal 93 2" xfId="1231" xr:uid="{00000000-0005-0000-0000-0000CF040000}"/>
    <cellStyle name="Normal 93 3" xfId="1232" xr:uid="{00000000-0005-0000-0000-0000D0040000}"/>
    <cellStyle name="Normal 93 4" xfId="1233" xr:uid="{00000000-0005-0000-0000-0000D1040000}"/>
    <cellStyle name="Normal 94" xfId="1234" xr:uid="{00000000-0005-0000-0000-0000D2040000}"/>
    <cellStyle name="Normal 94 2" xfId="1235" xr:uid="{00000000-0005-0000-0000-0000D3040000}"/>
    <cellStyle name="Normal 94 3" xfId="1236" xr:uid="{00000000-0005-0000-0000-0000D4040000}"/>
    <cellStyle name="Normal 94 4" xfId="1237" xr:uid="{00000000-0005-0000-0000-0000D5040000}"/>
    <cellStyle name="Normal 95" xfId="1238" xr:uid="{00000000-0005-0000-0000-0000D6040000}"/>
    <cellStyle name="Normal 95 2" xfId="1239" xr:uid="{00000000-0005-0000-0000-0000D7040000}"/>
    <cellStyle name="Normal 95 3" xfId="1240" xr:uid="{00000000-0005-0000-0000-0000D8040000}"/>
    <cellStyle name="Normal 95 4" xfId="1241" xr:uid="{00000000-0005-0000-0000-0000D9040000}"/>
    <cellStyle name="Normal 96" xfId="1242" xr:uid="{00000000-0005-0000-0000-0000DA040000}"/>
    <cellStyle name="Normal 96 2" xfId="1243" xr:uid="{00000000-0005-0000-0000-0000DB040000}"/>
    <cellStyle name="Normal 96 3" xfId="1244" xr:uid="{00000000-0005-0000-0000-0000DC040000}"/>
    <cellStyle name="Normal 96 4" xfId="1245" xr:uid="{00000000-0005-0000-0000-0000DD040000}"/>
    <cellStyle name="Normal 97" xfId="1246" xr:uid="{00000000-0005-0000-0000-0000DE040000}"/>
    <cellStyle name="Normal 97 2" xfId="1247" xr:uid="{00000000-0005-0000-0000-0000DF040000}"/>
    <cellStyle name="Normal 97 3" xfId="1248" xr:uid="{00000000-0005-0000-0000-0000E0040000}"/>
    <cellStyle name="Normal 97 4" xfId="1249" xr:uid="{00000000-0005-0000-0000-0000E1040000}"/>
    <cellStyle name="Normal 98" xfId="1250" xr:uid="{00000000-0005-0000-0000-0000E2040000}"/>
    <cellStyle name="Normal 98 2" xfId="1251" xr:uid="{00000000-0005-0000-0000-0000E3040000}"/>
    <cellStyle name="Normal 98 3" xfId="1252" xr:uid="{00000000-0005-0000-0000-0000E4040000}"/>
    <cellStyle name="Normal 98 4" xfId="1253" xr:uid="{00000000-0005-0000-0000-0000E5040000}"/>
    <cellStyle name="Normal 99" xfId="1254" xr:uid="{00000000-0005-0000-0000-0000E6040000}"/>
    <cellStyle name="Normal 99 2" xfId="1255" xr:uid="{00000000-0005-0000-0000-0000E7040000}"/>
    <cellStyle name="Normal 99 3" xfId="1256" xr:uid="{00000000-0005-0000-0000-0000E8040000}"/>
    <cellStyle name="Normal 99 4" xfId="1257" xr:uid="{00000000-0005-0000-0000-0000E9040000}"/>
    <cellStyle name="Normal_FY04 Annual Review Blank Forms" xfId="1258" xr:uid="{00000000-0005-0000-0000-0000EA040000}"/>
    <cellStyle name="Note 2" xfId="1259" xr:uid="{00000000-0005-0000-0000-0000EB040000}"/>
    <cellStyle name="Note 2 10" xfId="1260" xr:uid="{00000000-0005-0000-0000-0000EC040000}"/>
    <cellStyle name="Note 2 10 2" xfId="1261" xr:uid="{00000000-0005-0000-0000-0000ED040000}"/>
    <cellStyle name="Note 2 11" xfId="1262" xr:uid="{00000000-0005-0000-0000-0000EE040000}"/>
    <cellStyle name="Note 2 11 2" xfId="1263" xr:uid="{00000000-0005-0000-0000-0000EF040000}"/>
    <cellStyle name="Note 2 12" xfId="1264" xr:uid="{00000000-0005-0000-0000-0000F0040000}"/>
    <cellStyle name="Note 2 12 2" xfId="1265" xr:uid="{00000000-0005-0000-0000-0000F1040000}"/>
    <cellStyle name="Note 2 13" xfId="1266" xr:uid="{00000000-0005-0000-0000-0000F2040000}"/>
    <cellStyle name="Note 2 2" xfId="1267" xr:uid="{00000000-0005-0000-0000-0000F3040000}"/>
    <cellStyle name="Note 2 2 2" xfId="1268" xr:uid="{00000000-0005-0000-0000-0000F4040000}"/>
    <cellStyle name="Note 2 2 3" xfId="1269" xr:uid="{00000000-0005-0000-0000-0000F5040000}"/>
    <cellStyle name="Note 2 3" xfId="1270" xr:uid="{00000000-0005-0000-0000-0000F6040000}"/>
    <cellStyle name="Note 2 3 10" xfId="1271" xr:uid="{00000000-0005-0000-0000-0000F7040000}"/>
    <cellStyle name="Note 2 3 10 2" xfId="1272" xr:uid="{00000000-0005-0000-0000-0000F8040000}"/>
    <cellStyle name="Note 2 3 2" xfId="1273" xr:uid="{00000000-0005-0000-0000-0000F9040000}"/>
    <cellStyle name="Note 2 3 2 2" xfId="1274" xr:uid="{00000000-0005-0000-0000-0000FA040000}"/>
    <cellStyle name="Note 2 3 2 2 2" xfId="1275" xr:uid="{00000000-0005-0000-0000-0000FB040000}"/>
    <cellStyle name="Note 2 3 2 3" xfId="1276" xr:uid="{00000000-0005-0000-0000-0000FC040000}"/>
    <cellStyle name="Note 2 3 2 3 2" xfId="1277" xr:uid="{00000000-0005-0000-0000-0000FD040000}"/>
    <cellStyle name="Note 2 3 2 3 2 2" xfId="1278" xr:uid="{00000000-0005-0000-0000-0000FE040000}"/>
    <cellStyle name="Note 2 3 2 3 3" xfId="1279" xr:uid="{00000000-0005-0000-0000-0000FF040000}"/>
    <cellStyle name="Note 2 3 2 4" xfId="1280" xr:uid="{00000000-0005-0000-0000-000000050000}"/>
    <cellStyle name="Note 2 3 2 4 2" xfId="1281" xr:uid="{00000000-0005-0000-0000-000001050000}"/>
    <cellStyle name="Note 2 3 3" xfId="1282" xr:uid="{00000000-0005-0000-0000-000002050000}"/>
    <cellStyle name="Note 2 3 3 2" xfId="1283" xr:uid="{00000000-0005-0000-0000-000003050000}"/>
    <cellStyle name="Note 2 3 4" xfId="1284" xr:uid="{00000000-0005-0000-0000-000004050000}"/>
    <cellStyle name="Note 2 3 4 2" xfId="1285" xr:uid="{00000000-0005-0000-0000-000005050000}"/>
    <cellStyle name="Note 2 3 4 2 2" xfId="1286" xr:uid="{00000000-0005-0000-0000-000006050000}"/>
    <cellStyle name="Note 2 3 4 3" xfId="1287" xr:uid="{00000000-0005-0000-0000-000007050000}"/>
    <cellStyle name="Note 2 3 5" xfId="1288" xr:uid="{00000000-0005-0000-0000-000008050000}"/>
    <cellStyle name="Note 2 3 5 2" xfId="1289" xr:uid="{00000000-0005-0000-0000-000009050000}"/>
    <cellStyle name="Note 2 3 5 3" xfId="1290" xr:uid="{00000000-0005-0000-0000-00000A050000}"/>
    <cellStyle name="Note 2 3 6" xfId="1291" xr:uid="{00000000-0005-0000-0000-00000B050000}"/>
    <cellStyle name="Note 2 3 6 2" xfId="1292" xr:uid="{00000000-0005-0000-0000-00000C050000}"/>
    <cellStyle name="Note 2 3 6 2 2" xfId="1293" xr:uid="{00000000-0005-0000-0000-00000D050000}"/>
    <cellStyle name="Note 2 3 6 3" xfId="1294" xr:uid="{00000000-0005-0000-0000-00000E050000}"/>
    <cellStyle name="Note 2 3 7" xfId="1295" xr:uid="{00000000-0005-0000-0000-00000F050000}"/>
    <cellStyle name="Note 2 3 7 2" xfId="1296" xr:uid="{00000000-0005-0000-0000-000010050000}"/>
    <cellStyle name="Note 2 3 7 2 2" xfId="1297" xr:uid="{00000000-0005-0000-0000-000011050000}"/>
    <cellStyle name="Note 2 3 7 3" xfId="1298" xr:uid="{00000000-0005-0000-0000-000012050000}"/>
    <cellStyle name="Note 2 3 7 4" xfId="1299" xr:uid="{00000000-0005-0000-0000-000013050000}"/>
    <cellStyle name="Note 2 3 7 4 2" xfId="1300" xr:uid="{00000000-0005-0000-0000-000014050000}"/>
    <cellStyle name="Note 2 3 7 4 3" xfId="1301" xr:uid="{00000000-0005-0000-0000-000015050000}"/>
    <cellStyle name="Note 2 3 7 4 3 2" xfId="1302" xr:uid="{00000000-0005-0000-0000-000016050000}"/>
    <cellStyle name="Note 2 3 7 5" xfId="1303" xr:uid="{00000000-0005-0000-0000-000017050000}"/>
    <cellStyle name="Note 2 3 7 5 2" xfId="1304" xr:uid="{00000000-0005-0000-0000-000018050000}"/>
    <cellStyle name="Note 2 3 7 5 3" xfId="1305" xr:uid="{00000000-0005-0000-0000-000019050000}"/>
    <cellStyle name="Note 2 3 8" xfId="1306" xr:uid="{00000000-0005-0000-0000-00001A050000}"/>
    <cellStyle name="Note 2 3 8 2" xfId="1307" xr:uid="{00000000-0005-0000-0000-00001B050000}"/>
    <cellStyle name="Note 2 3 9" xfId="1308" xr:uid="{00000000-0005-0000-0000-00001C050000}"/>
    <cellStyle name="Note 2 3 9 2" xfId="1309" xr:uid="{00000000-0005-0000-0000-00001D050000}"/>
    <cellStyle name="Note 2 3 9 2 2" xfId="1310" xr:uid="{00000000-0005-0000-0000-00001E050000}"/>
    <cellStyle name="Note 2 3 9 2 3" xfId="1311" xr:uid="{00000000-0005-0000-0000-00001F050000}"/>
    <cellStyle name="Note 2 3 9 2 3 2" xfId="1312" xr:uid="{00000000-0005-0000-0000-000020050000}"/>
    <cellStyle name="Note 2 3 9 3" xfId="1313" xr:uid="{00000000-0005-0000-0000-000021050000}"/>
    <cellStyle name="Note 2 3 9 4" xfId="1314" xr:uid="{00000000-0005-0000-0000-000022050000}"/>
    <cellStyle name="Note 2 3 9 5" xfId="1315" xr:uid="{00000000-0005-0000-0000-000023050000}"/>
    <cellStyle name="Note 2 3 9 5 2" xfId="1316" xr:uid="{00000000-0005-0000-0000-000024050000}"/>
    <cellStyle name="Note 2 4" xfId="1317" xr:uid="{00000000-0005-0000-0000-000025050000}"/>
    <cellStyle name="Note 2 4 2" xfId="1318" xr:uid="{00000000-0005-0000-0000-000026050000}"/>
    <cellStyle name="Note 2 5" xfId="1319" xr:uid="{00000000-0005-0000-0000-000027050000}"/>
    <cellStyle name="Note 2 6" xfId="1320" xr:uid="{00000000-0005-0000-0000-000028050000}"/>
    <cellStyle name="Note 2 6 2" xfId="1321" xr:uid="{00000000-0005-0000-0000-000029050000}"/>
    <cellStyle name="Note 2 6 2 2" xfId="1322" xr:uid="{00000000-0005-0000-0000-00002A050000}"/>
    <cellStyle name="Note 2 6 2 3" xfId="1323" xr:uid="{00000000-0005-0000-0000-00002B050000}"/>
    <cellStyle name="Note 2 6 2 3 2" xfId="1324" xr:uid="{00000000-0005-0000-0000-00002C050000}"/>
    <cellStyle name="Note 2 6 3" xfId="1325" xr:uid="{00000000-0005-0000-0000-00002D050000}"/>
    <cellStyle name="Note 2 7" xfId="1326" xr:uid="{00000000-0005-0000-0000-00002E050000}"/>
    <cellStyle name="Note 2 7 2" xfId="1327" xr:uid="{00000000-0005-0000-0000-00002F050000}"/>
    <cellStyle name="Note 2 8" xfId="1328" xr:uid="{00000000-0005-0000-0000-000030050000}"/>
    <cellStyle name="Note 2 8 2" xfId="1329" xr:uid="{00000000-0005-0000-0000-000031050000}"/>
    <cellStyle name="Note 2 9" xfId="1330" xr:uid="{00000000-0005-0000-0000-000032050000}"/>
    <cellStyle name="Note 2 9 2" xfId="1331" xr:uid="{00000000-0005-0000-0000-000033050000}"/>
    <cellStyle name="Œ…‹æØ‚è [0.00]_!!!GO" xfId="1332" xr:uid="{00000000-0005-0000-0000-000034050000}"/>
    <cellStyle name="Œ…‹æØ‚è_!!!GO" xfId="1333" xr:uid="{00000000-0005-0000-0000-000035050000}"/>
    <cellStyle name="Output 2" xfId="1334" xr:uid="{00000000-0005-0000-0000-000036050000}"/>
    <cellStyle name="Output 2 2" xfId="1335" xr:uid="{00000000-0005-0000-0000-000037050000}"/>
    <cellStyle name="Output 2 3" xfId="1336" xr:uid="{00000000-0005-0000-0000-000038050000}"/>
    <cellStyle name="Output 2 4" xfId="1337" xr:uid="{00000000-0005-0000-0000-000039050000}"/>
    <cellStyle name="per.style" xfId="1338" xr:uid="{00000000-0005-0000-0000-00003A050000}"/>
    <cellStyle name="Percent [2]" xfId="1339" xr:uid="{00000000-0005-0000-0000-00003B050000}"/>
    <cellStyle name="Percent 10" xfId="1340" xr:uid="{00000000-0005-0000-0000-00003C050000}"/>
    <cellStyle name="Percent 100" xfId="1341" xr:uid="{00000000-0005-0000-0000-00003D050000}"/>
    <cellStyle name="Percent 100 2" xfId="1342" xr:uid="{00000000-0005-0000-0000-00003E050000}"/>
    <cellStyle name="Percent 100 3" xfId="1343" xr:uid="{00000000-0005-0000-0000-00003F050000}"/>
    <cellStyle name="Percent 100 4" xfId="1344" xr:uid="{00000000-0005-0000-0000-000040050000}"/>
    <cellStyle name="Percent 101" xfId="1345" xr:uid="{00000000-0005-0000-0000-000041050000}"/>
    <cellStyle name="Percent 101 2" xfId="1346" xr:uid="{00000000-0005-0000-0000-000042050000}"/>
    <cellStyle name="Percent 101 2 2" xfId="1347" xr:uid="{00000000-0005-0000-0000-000043050000}"/>
    <cellStyle name="Percent 101 3" xfId="1348" xr:uid="{00000000-0005-0000-0000-000044050000}"/>
    <cellStyle name="Percent 101 4" xfId="1349" xr:uid="{00000000-0005-0000-0000-000045050000}"/>
    <cellStyle name="Percent 102" xfId="1350" xr:uid="{00000000-0005-0000-0000-000046050000}"/>
    <cellStyle name="Percent 102 2" xfId="1351" xr:uid="{00000000-0005-0000-0000-000047050000}"/>
    <cellStyle name="Percent 102 3" xfId="1352" xr:uid="{00000000-0005-0000-0000-000048050000}"/>
    <cellStyle name="Percent 103" xfId="1353" xr:uid="{00000000-0005-0000-0000-000049050000}"/>
    <cellStyle name="Percent 103 2" xfId="1354" xr:uid="{00000000-0005-0000-0000-00004A050000}"/>
    <cellStyle name="Percent 103 3" xfId="1355" xr:uid="{00000000-0005-0000-0000-00004B050000}"/>
    <cellStyle name="Percent 104" xfId="1356" xr:uid="{00000000-0005-0000-0000-00004C050000}"/>
    <cellStyle name="Percent 104 2" xfId="1357" xr:uid="{00000000-0005-0000-0000-00004D050000}"/>
    <cellStyle name="Percent 104 3" xfId="1358" xr:uid="{00000000-0005-0000-0000-00004E050000}"/>
    <cellStyle name="Percent 105" xfId="1359" xr:uid="{00000000-0005-0000-0000-00004F050000}"/>
    <cellStyle name="Percent 105 2" xfId="1360" xr:uid="{00000000-0005-0000-0000-000050050000}"/>
    <cellStyle name="Percent 105 3" xfId="1361" xr:uid="{00000000-0005-0000-0000-000051050000}"/>
    <cellStyle name="Percent 106" xfId="1362" xr:uid="{00000000-0005-0000-0000-000052050000}"/>
    <cellStyle name="Percent 106 2" xfId="1363" xr:uid="{00000000-0005-0000-0000-000053050000}"/>
    <cellStyle name="Percent 106 3" xfId="1364" xr:uid="{00000000-0005-0000-0000-000054050000}"/>
    <cellStyle name="Percent 107" xfId="1365" xr:uid="{00000000-0005-0000-0000-000055050000}"/>
    <cellStyle name="Percent 107 2" xfId="1366" xr:uid="{00000000-0005-0000-0000-000056050000}"/>
    <cellStyle name="Percent 107 3" xfId="1367" xr:uid="{00000000-0005-0000-0000-000057050000}"/>
    <cellStyle name="Percent 108" xfId="1368" xr:uid="{00000000-0005-0000-0000-000058050000}"/>
    <cellStyle name="Percent 108 2" xfId="1369" xr:uid="{00000000-0005-0000-0000-000059050000}"/>
    <cellStyle name="Percent 108 3" xfId="1370" xr:uid="{00000000-0005-0000-0000-00005A050000}"/>
    <cellStyle name="Percent 109" xfId="1371" xr:uid="{00000000-0005-0000-0000-00005B050000}"/>
    <cellStyle name="Percent 109 2" xfId="1372" xr:uid="{00000000-0005-0000-0000-00005C050000}"/>
    <cellStyle name="Percent 109 3" xfId="1373" xr:uid="{00000000-0005-0000-0000-00005D050000}"/>
    <cellStyle name="Percent 11" xfId="1374" xr:uid="{00000000-0005-0000-0000-00005E050000}"/>
    <cellStyle name="Percent 110" xfId="1375" xr:uid="{00000000-0005-0000-0000-00005F050000}"/>
    <cellStyle name="Percent 110 2" xfId="1376" xr:uid="{00000000-0005-0000-0000-000060050000}"/>
    <cellStyle name="Percent 110 2 2" xfId="1377" xr:uid="{00000000-0005-0000-0000-000061050000}"/>
    <cellStyle name="Percent 110 3" xfId="1378" xr:uid="{00000000-0005-0000-0000-000062050000}"/>
    <cellStyle name="Percent 110 4" xfId="1379" xr:uid="{00000000-0005-0000-0000-000063050000}"/>
    <cellStyle name="Percent 111" xfId="1380" xr:uid="{00000000-0005-0000-0000-000064050000}"/>
    <cellStyle name="Percent 111 2" xfId="1381" xr:uid="{00000000-0005-0000-0000-000065050000}"/>
    <cellStyle name="Percent 111 2 2" xfId="1382" xr:uid="{00000000-0005-0000-0000-000066050000}"/>
    <cellStyle name="Percent 111 3" xfId="1383" xr:uid="{00000000-0005-0000-0000-000067050000}"/>
    <cellStyle name="Percent 111 4" xfId="1384" xr:uid="{00000000-0005-0000-0000-000068050000}"/>
    <cellStyle name="Percent 112" xfId="1385" xr:uid="{00000000-0005-0000-0000-000069050000}"/>
    <cellStyle name="Percent 112 2" xfId="1386" xr:uid="{00000000-0005-0000-0000-00006A050000}"/>
    <cellStyle name="Percent 112 3" xfId="1387" xr:uid="{00000000-0005-0000-0000-00006B050000}"/>
    <cellStyle name="Percent 112 3 2" xfId="1388" xr:uid="{00000000-0005-0000-0000-00006C050000}"/>
    <cellStyle name="Percent 112 4" xfId="1389" xr:uid="{00000000-0005-0000-0000-00006D050000}"/>
    <cellStyle name="Percent 113" xfId="1390" xr:uid="{00000000-0005-0000-0000-00006E050000}"/>
    <cellStyle name="Percent 113 2" xfId="1391" xr:uid="{00000000-0005-0000-0000-00006F050000}"/>
    <cellStyle name="Percent 113 3" xfId="1392" xr:uid="{00000000-0005-0000-0000-000070050000}"/>
    <cellStyle name="Percent 114" xfId="1393" xr:uid="{00000000-0005-0000-0000-000071050000}"/>
    <cellStyle name="Percent 114 2" xfId="1394" xr:uid="{00000000-0005-0000-0000-000072050000}"/>
    <cellStyle name="Percent 114 3" xfId="1395" xr:uid="{00000000-0005-0000-0000-000073050000}"/>
    <cellStyle name="Percent 115" xfId="1396" xr:uid="{00000000-0005-0000-0000-000074050000}"/>
    <cellStyle name="Percent 115 2" xfId="1397" xr:uid="{00000000-0005-0000-0000-000075050000}"/>
    <cellStyle name="Percent 115 3" xfId="1398" xr:uid="{00000000-0005-0000-0000-000076050000}"/>
    <cellStyle name="Percent 116" xfId="1399" xr:uid="{00000000-0005-0000-0000-000077050000}"/>
    <cellStyle name="Percent 116 2" xfId="1400" xr:uid="{00000000-0005-0000-0000-000078050000}"/>
    <cellStyle name="Percent 116 3" xfId="1401" xr:uid="{00000000-0005-0000-0000-000079050000}"/>
    <cellStyle name="Percent 117" xfId="1402" xr:uid="{00000000-0005-0000-0000-00007A050000}"/>
    <cellStyle name="Percent 117 2" xfId="1403" xr:uid="{00000000-0005-0000-0000-00007B050000}"/>
    <cellStyle name="Percent 117 3" xfId="1404" xr:uid="{00000000-0005-0000-0000-00007C050000}"/>
    <cellStyle name="Percent 118" xfId="1405" xr:uid="{00000000-0005-0000-0000-00007D050000}"/>
    <cellStyle name="Percent 118 2" xfId="1406" xr:uid="{00000000-0005-0000-0000-00007E050000}"/>
    <cellStyle name="Percent 118 3" xfId="1407" xr:uid="{00000000-0005-0000-0000-00007F050000}"/>
    <cellStyle name="Percent 119" xfId="1408" xr:uid="{00000000-0005-0000-0000-000080050000}"/>
    <cellStyle name="Percent 119 2" xfId="1409" xr:uid="{00000000-0005-0000-0000-000081050000}"/>
    <cellStyle name="Percent 119 3" xfId="1410" xr:uid="{00000000-0005-0000-0000-000082050000}"/>
    <cellStyle name="Percent 12" xfId="1411" xr:uid="{00000000-0005-0000-0000-000083050000}"/>
    <cellStyle name="Percent 120" xfId="1412" xr:uid="{00000000-0005-0000-0000-000084050000}"/>
    <cellStyle name="Percent 120 2" xfId="1413" xr:uid="{00000000-0005-0000-0000-000085050000}"/>
    <cellStyle name="Percent 120 3" xfId="1414" xr:uid="{00000000-0005-0000-0000-000086050000}"/>
    <cellStyle name="Percent 121" xfId="1415" xr:uid="{00000000-0005-0000-0000-000087050000}"/>
    <cellStyle name="Percent 121 2" xfId="1416" xr:uid="{00000000-0005-0000-0000-000088050000}"/>
    <cellStyle name="Percent 121 3" xfId="1417" xr:uid="{00000000-0005-0000-0000-000089050000}"/>
    <cellStyle name="Percent 122" xfId="1418" xr:uid="{00000000-0005-0000-0000-00008A050000}"/>
    <cellStyle name="Percent 122 2" xfId="1419" xr:uid="{00000000-0005-0000-0000-00008B050000}"/>
    <cellStyle name="Percent 122 3" xfId="1420" xr:uid="{00000000-0005-0000-0000-00008C050000}"/>
    <cellStyle name="Percent 123" xfId="1421" xr:uid="{00000000-0005-0000-0000-00008D050000}"/>
    <cellStyle name="Percent 123 2" xfId="1422" xr:uid="{00000000-0005-0000-0000-00008E050000}"/>
    <cellStyle name="Percent 123 3" xfId="1423" xr:uid="{00000000-0005-0000-0000-00008F050000}"/>
    <cellStyle name="Percent 124" xfId="1424" xr:uid="{00000000-0005-0000-0000-000090050000}"/>
    <cellStyle name="Percent 124 2" xfId="1425" xr:uid="{00000000-0005-0000-0000-000091050000}"/>
    <cellStyle name="Percent 124 3" xfId="1426" xr:uid="{00000000-0005-0000-0000-000092050000}"/>
    <cellStyle name="Percent 125" xfId="1427" xr:uid="{00000000-0005-0000-0000-000093050000}"/>
    <cellStyle name="Percent 125 2" xfId="1428" xr:uid="{00000000-0005-0000-0000-000094050000}"/>
    <cellStyle name="Percent 125 3" xfId="1429" xr:uid="{00000000-0005-0000-0000-000095050000}"/>
    <cellStyle name="Percent 126" xfId="1430" xr:uid="{00000000-0005-0000-0000-000096050000}"/>
    <cellStyle name="Percent 126 2" xfId="1431" xr:uid="{00000000-0005-0000-0000-000097050000}"/>
    <cellStyle name="Percent 126 3" xfId="1432" xr:uid="{00000000-0005-0000-0000-000098050000}"/>
    <cellStyle name="Percent 127" xfId="1433" xr:uid="{00000000-0005-0000-0000-000099050000}"/>
    <cellStyle name="Percent 127 2" xfId="1434" xr:uid="{00000000-0005-0000-0000-00009A050000}"/>
    <cellStyle name="Percent 127 3" xfId="1435" xr:uid="{00000000-0005-0000-0000-00009B050000}"/>
    <cellStyle name="Percent 128" xfId="1436" xr:uid="{00000000-0005-0000-0000-00009C050000}"/>
    <cellStyle name="Percent 128 2" xfId="1437" xr:uid="{00000000-0005-0000-0000-00009D050000}"/>
    <cellStyle name="Percent 128 3" xfId="1438" xr:uid="{00000000-0005-0000-0000-00009E050000}"/>
    <cellStyle name="Percent 129" xfId="1439" xr:uid="{00000000-0005-0000-0000-00009F050000}"/>
    <cellStyle name="Percent 129 2" xfId="1440" xr:uid="{00000000-0005-0000-0000-0000A0050000}"/>
    <cellStyle name="Percent 129 3" xfId="1441" xr:uid="{00000000-0005-0000-0000-0000A1050000}"/>
    <cellStyle name="Percent 13" xfId="1442" xr:uid="{00000000-0005-0000-0000-0000A2050000}"/>
    <cellStyle name="Percent 130" xfId="1443" xr:uid="{00000000-0005-0000-0000-0000A3050000}"/>
    <cellStyle name="Percent 130 2" xfId="1444" xr:uid="{00000000-0005-0000-0000-0000A4050000}"/>
    <cellStyle name="Percent 130 3" xfId="1445" xr:uid="{00000000-0005-0000-0000-0000A5050000}"/>
    <cellStyle name="Percent 131" xfId="1446" xr:uid="{00000000-0005-0000-0000-0000A6050000}"/>
    <cellStyle name="Percent 131 2" xfId="1447" xr:uid="{00000000-0005-0000-0000-0000A7050000}"/>
    <cellStyle name="Percent 131 3" xfId="1448" xr:uid="{00000000-0005-0000-0000-0000A8050000}"/>
    <cellStyle name="Percent 132" xfId="1449" xr:uid="{00000000-0005-0000-0000-0000A9050000}"/>
    <cellStyle name="Percent 132 2" xfId="1450" xr:uid="{00000000-0005-0000-0000-0000AA050000}"/>
    <cellStyle name="Percent 132 3" xfId="1451" xr:uid="{00000000-0005-0000-0000-0000AB050000}"/>
    <cellStyle name="Percent 133" xfId="1452" xr:uid="{00000000-0005-0000-0000-0000AC050000}"/>
    <cellStyle name="Percent 133 2" xfId="1453" xr:uid="{00000000-0005-0000-0000-0000AD050000}"/>
    <cellStyle name="Percent 133 3" xfId="1454" xr:uid="{00000000-0005-0000-0000-0000AE050000}"/>
    <cellStyle name="Percent 134" xfId="1455" xr:uid="{00000000-0005-0000-0000-0000AF050000}"/>
    <cellStyle name="Percent 134 2" xfId="1456" xr:uid="{00000000-0005-0000-0000-0000B0050000}"/>
    <cellStyle name="Percent 134 3" xfId="1457" xr:uid="{00000000-0005-0000-0000-0000B1050000}"/>
    <cellStyle name="Percent 135" xfId="1458" xr:uid="{00000000-0005-0000-0000-0000B2050000}"/>
    <cellStyle name="Percent 135 2" xfId="1459" xr:uid="{00000000-0005-0000-0000-0000B3050000}"/>
    <cellStyle name="Percent 135 3" xfId="1460" xr:uid="{00000000-0005-0000-0000-0000B4050000}"/>
    <cellStyle name="Percent 136" xfId="1461" xr:uid="{00000000-0005-0000-0000-0000B5050000}"/>
    <cellStyle name="Percent 136 2" xfId="1462" xr:uid="{00000000-0005-0000-0000-0000B6050000}"/>
    <cellStyle name="Percent 136 2 2" xfId="1463" xr:uid="{00000000-0005-0000-0000-0000B7050000}"/>
    <cellStyle name="Percent 136 3" xfId="1464" xr:uid="{00000000-0005-0000-0000-0000B8050000}"/>
    <cellStyle name="Percent 137" xfId="1465" xr:uid="{00000000-0005-0000-0000-0000B9050000}"/>
    <cellStyle name="Percent 137 2" xfId="1466" xr:uid="{00000000-0005-0000-0000-0000BA050000}"/>
    <cellStyle name="Percent 137 3" xfId="1467" xr:uid="{00000000-0005-0000-0000-0000BB050000}"/>
    <cellStyle name="Percent 138" xfId="1468" xr:uid="{00000000-0005-0000-0000-0000BC050000}"/>
    <cellStyle name="Percent 138 2" xfId="1469" xr:uid="{00000000-0005-0000-0000-0000BD050000}"/>
    <cellStyle name="Percent 138 3" xfId="1470" xr:uid="{00000000-0005-0000-0000-0000BE050000}"/>
    <cellStyle name="Percent 139" xfId="1471" xr:uid="{00000000-0005-0000-0000-0000BF050000}"/>
    <cellStyle name="Percent 139 2" xfId="1472" xr:uid="{00000000-0005-0000-0000-0000C0050000}"/>
    <cellStyle name="Percent 139 3" xfId="1473" xr:uid="{00000000-0005-0000-0000-0000C1050000}"/>
    <cellStyle name="Percent 14" xfId="1474" xr:uid="{00000000-0005-0000-0000-0000C2050000}"/>
    <cellStyle name="Percent 140" xfId="1475" xr:uid="{00000000-0005-0000-0000-0000C3050000}"/>
    <cellStyle name="Percent 140 2" xfId="1476" xr:uid="{00000000-0005-0000-0000-0000C4050000}"/>
    <cellStyle name="Percent 140 3" xfId="1477" xr:uid="{00000000-0005-0000-0000-0000C5050000}"/>
    <cellStyle name="Percent 141" xfId="1478" xr:uid="{00000000-0005-0000-0000-0000C6050000}"/>
    <cellStyle name="Percent 141 2" xfId="1479" xr:uid="{00000000-0005-0000-0000-0000C7050000}"/>
    <cellStyle name="Percent 141 3" xfId="1480" xr:uid="{00000000-0005-0000-0000-0000C8050000}"/>
    <cellStyle name="Percent 142" xfId="1481" xr:uid="{00000000-0005-0000-0000-0000C9050000}"/>
    <cellStyle name="Percent 142 2" xfId="1482" xr:uid="{00000000-0005-0000-0000-0000CA050000}"/>
    <cellStyle name="Percent 142 3" xfId="1483" xr:uid="{00000000-0005-0000-0000-0000CB050000}"/>
    <cellStyle name="Percent 143" xfId="1484" xr:uid="{00000000-0005-0000-0000-0000CC050000}"/>
    <cellStyle name="Percent 143 2" xfId="1485" xr:uid="{00000000-0005-0000-0000-0000CD050000}"/>
    <cellStyle name="Percent 143 3" xfId="1486" xr:uid="{00000000-0005-0000-0000-0000CE050000}"/>
    <cellStyle name="Percent 144" xfId="1487" xr:uid="{00000000-0005-0000-0000-0000CF050000}"/>
    <cellStyle name="Percent 144 2" xfId="1488" xr:uid="{00000000-0005-0000-0000-0000D0050000}"/>
    <cellStyle name="Percent 144 3" xfId="1489" xr:uid="{00000000-0005-0000-0000-0000D1050000}"/>
    <cellStyle name="Percent 145" xfId="1490" xr:uid="{00000000-0005-0000-0000-0000D2050000}"/>
    <cellStyle name="Percent 145 2" xfId="1491" xr:uid="{00000000-0005-0000-0000-0000D3050000}"/>
    <cellStyle name="Percent 145 3" xfId="1492" xr:uid="{00000000-0005-0000-0000-0000D4050000}"/>
    <cellStyle name="Percent 146" xfId="1493" xr:uid="{00000000-0005-0000-0000-0000D5050000}"/>
    <cellStyle name="Percent 146 2" xfId="1494" xr:uid="{00000000-0005-0000-0000-0000D6050000}"/>
    <cellStyle name="Percent 146 3" xfId="1495" xr:uid="{00000000-0005-0000-0000-0000D7050000}"/>
    <cellStyle name="Percent 147" xfId="1496" xr:uid="{00000000-0005-0000-0000-0000D8050000}"/>
    <cellStyle name="Percent 147 2" xfId="1497" xr:uid="{00000000-0005-0000-0000-0000D9050000}"/>
    <cellStyle name="Percent 147 3" xfId="1498" xr:uid="{00000000-0005-0000-0000-0000DA050000}"/>
    <cellStyle name="Percent 148" xfId="1499" xr:uid="{00000000-0005-0000-0000-0000DB050000}"/>
    <cellStyle name="Percent 148 2" xfId="1500" xr:uid="{00000000-0005-0000-0000-0000DC050000}"/>
    <cellStyle name="Percent 148 3" xfId="1501" xr:uid="{00000000-0005-0000-0000-0000DD050000}"/>
    <cellStyle name="Percent 149" xfId="1502" xr:uid="{00000000-0005-0000-0000-0000DE050000}"/>
    <cellStyle name="Percent 149 2" xfId="1503" xr:uid="{00000000-0005-0000-0000-0000DF050000}"/>
    <cellStyle name="Percent 149 3" xfId="1504" xr:uid="{00000000-0005-0000-0000-0000E0050000}"/>
    <cellStyle name="Percent 15" xfId="1505" xr:uid="{00000000-0005-0000-0000-0000E1050000}"/>
    <cellStyle name="Percent 150" xfId="1506" xr:uid="{00000000-0005-0000-0000-0000E2050000}"/>
    <cellStyle name="Percent 150 2" xfId="1507" xr:uid="{00000000-0005-0000-0000-0000E3050000}"/>
    <cellStyle name="Percent 150 3" xfId="1508" xr:uid="{00000000-0005-0000-0000-0000E4050000}"/>
    <cellStyle name="Percent 151" xfId="1509" xr:uid="{00000000-0005-0000-0000-0000E5050000}"/>
    <cellStyle name="Percent 152" xfId="1510" xr:uid="{00000000-0005-0000-0000-0000E6050000}"/>
    <cellStyle name="Percent 153" xfId="1511" xr:uid="{00000000-0005-0000-0000-0000E7050000}"/>
    <cellStyle name="Percent 154" xfId="1512" xr:uid="{00000000-0005-0000-0000-0000E8050000}"/>
    <cellStyle name="Percent 155" xfId="1513" xr:uid="{00000000-0005-0000-0000-0000E9050000}"/>
    <cellStyle name="Percent 156" xfId="1514" xr:uid="{00000000-0005-0000-0000-0000EA050000}"/>
    <cellStyle name="Percent 157" xfId="1515" xr:uid="{00000000-0005-0000-0000-0000EB050000}"/>
    <cellStyle name="Percent 158" xfId="1516" xr:uid="{00000000-0005-0000-0000-0000EC050000}"/>
    <cellStyle name="Percent 159" xfId="1517" xr:uid="{00000000-0005-0000-0000-0000ED050000}"/>
    <cellStyle name="Percent 16" xfId="1518" xr:uid="{00000000-0005-0000-0000-0000EE050000}"/>
    <cellStyle name="Percent 16 2" xfId="1519" xr:uid="{00000000-0005-0000-0000-0000EF050000}"/>
    <cellStyle name="Percent 160" xfId="1520" xr:uid="{00000000-0005-0000-0000-0000F0050000}"/>
    <cellStyle name="Percent 161" xfId="1521" xr:uid="{00000000-0005-0000-0000-0000F1050000}"/>
    <cellStyle name="Percent 162" xfId="1522" xr:uid="{00000000-0005-0000-0000-0000F2050000}"/>
    <cellStyle name="Percent 163" xfId="1523" xr:uid="{00000000-0005-0000-0000-0000F3050000}"/>
    <cellStyle name="Percent 164" xfId="1524" xr:uid="{00000000-0005-0000-0000-0000F4050000}"/>
    <cellStyle name="Percent 165" xfId="1525" xr:uid="{00000000-0005-0000-0000-0000F5050000}"/>
    <cellStyle name="Percent 166" xfId="1526" xr:uid="{00000000-0005-0000-0000-0000F6050000}"/>
    <cellStyle name="Percent 167" xfId="1527" xr:uid="{00000000-0005-0000-0000-0000F7050000}"/>
    <cellStyle name="Percent 168" xfId="1528" xr:uid="{00000000-0005-0000-0000-0000F8050000}"/>
    <cellStyle name="Percent 169" xfId="1529" xr:uid="{00000000-0005-0000-0000-0000F9050000}"/>
    <cellStyle name="Percent 17" xfId="1530" xr:uid="{00000000-0005-0000-0000-0000FA050000}"/>
    <cellStyle name="Percent 170" xfId="1531" xr:uid="{00000000-0005-0000-0000-0000FB050000}"/>
    <cellStyle name="Percent 171" xfId="1532" xr:uid="{00000000-0005-0000-0000-0000FC050000}"/>
    <cellStyle name="Percent 172" xfId="1533" xr:uid="{00000000-0005-0000-0000-0000FD050000}"/>
    <cellStyle name="Percent 173" xfId="1534" xr:uid="{00000000-0005-0000-0000-0000FE050000}"/>
    <cellStyle name="Percent 174" xfId="1535" xr:uid="{00000000-0005-0000-0000-0000FF050000}"/>
    <cellStyle name="Percent 175" xfId="1536" xr:uid="{00000000-0005-0000-0000-000000060000}"/>
    <cellStyle name="Percent 176" xfId="1537" xr:uid="{00000000-0005-0000-0000-000001060000}"/>
    <cellStyle name="Percent 177" xfId="1538" xr:uid="{00000000-0005-0000-0000-000002060000}"/>
    <cellStyle name="Percent 178" xfId="1539" xr:uid="{00000000-0005-0000-0000-000003060000}"/>
    <cellStyle name="Percent 179" xfId="1540" xr:uid="{00000000-0005-0000-0000-000004060000}"/>
    <cellStyle name="Percent 18" xfId="1541" xr:uid="{00000000-0005-0000-0000-000005060000}"/>
    <cellStyle name="Percent 180" xfId="1542" xr:uid="{00000000-0005-0000-0000-000006060000}"/>
    <cellStyle name="Percent 181" xfId="1543" xr:uid="{00000000-0005-0000-0000-000007060000}"/>
    <cellStyle name="Percent 182" xfId="1544" xr:uid="{00000000-0005-0000-0000-000008060000}"/>
    <cellStyle name="Percent 183" xfId="1545" xr:uid="{00000000-0005-0000-0000-000009060000}"/>
    <cellStyle name="Percent 184" xfId="1546" xr:uid="{00000000-0005-0000-0000-00000A060000}"/>
    <cellStyle name="Percent 185" xfId="1547" xr:uid="{00000000-0005-0000-0000-00000B060000}"/>
    <cellStyle name="Percent 186" xfId="1548" xr:uid="{00000000-0005-0000-0000-00000C060000}"/>
    <cellStyle name="Percent 187" xfId="1549" xr:uid="{00000000-0005-0000-0000-00000D060000}"/>
    <cellStyle name="Percent 188" xfId="1550" xr:uid="{00000000-0005-0000-0000-00000E060000}"/>
    <cellStyle name="Percent 189" xfId="1551" xr:uid="{00000000-0005-0000-0000-00000F060000}"/>
    <cellStyle name="Percent 189 2" xfId="1552" xr:uid="{00000000-0005-0000-0000-000010060000}"/>
    <cellStyle name="Percent 19" xfId="1553" xr:uid="{00000000-0005-0000-0000-000011060000}"/>
    <cellStyle name="Percent 190" xfId="1554" xr:uid="{00000000-0005-0000-0000-000012060000}"/>
    <cellStyle name="Percent 190 2" xfId="1555" xr:uid="{00000000-0005-0000-0000-000013060000}"/>
    <cellStyle name="Percent 191" xfId="1556" xr:uid="{00000000-0005-0000-0000-000014060000}"/>
    <cellStyle name="Percent 191 2" xfId="1557" xr:uid="{00000000-0005-0000-0000-000015060000}"/>
    <cellStyle name="Percent 192" xfId="1558" xr:uid="{00000000-0005-0000-0000-000016060000}"/>
    <cellStyle name="Percent 192 2" xfId="1559" xr:uid="{00000000-0005-0000-0000-000017060000}"/>
    <cellStyle name="Percent 193" xfId="1560" xr:uid="{00000000-0005-0000-0000-000018060000}"/>
    <cellStyle name="Percent 193 2" xfId="1561" xr:uid="{00000000-0005-0000-0000-000019060000}"/>
    <cellStyle name="Percent 194" xfId="1562" xr:uid="{00000000-0005-0000-0000-00001A060000}"/>
    <cellStyle name="Percent 194 2" xfId="1563" xr:uid="{00000000-0005-0000-0000-00001B060000}"/>
    <cellStyle name="Percent 195" xfId="1564" xr:uid="{00000000-0005-0000-0000-00001C060000}"/>
    <cellStyle name="Percent 195 2" xfId="1565" xr:uid="{00000000-0005-0000-0000-00001D060000}"/>
    <cellStyle name="Percent 196" xfId="1566" xr:uid="{00000000-0005-0000-0000-00001E060000}"/>
    <cellStyle name="Percent 196 2" xfId="1567" xr:uid="{00000000-0005-0000-0000-00001F060000}"/>
    <cellStyle name="Percent 197" xfId="1568" xr:uid="{00000000-0005-0000-0000-000020060000}"/>
    <cellStyle name="Percent 197 2" xfId="1569" xr:uid="{00000000-0005-0000-0000-000021060000}"/>
    <cellStyle name="Percent 198" xfId="1570" xr:uid="{00000000-0005-0000-0000-000022060000}"/>
    <cellStyle name="Percent 198 2" xfId="1571" xr:uid="{00000000-0005-0000-0000-000023060000}"/>
    <cellStyle name="Percent 199" xfId="1572" xr:uid="{00000000-0005-0000-0000-000024060000}"/>
    <cellStyle name="Percent 199 2" xfId="1573" xr:uid="{00000000-0005-0000-0000-000025060000}"/>
    <cellStyle name="Percent 2" xfId="1574" xr:uid="{00000000-0005-0000-0000-000026060000}"/>
    <cellStyle name="Percent 2 2" xfId="1575" xr:uid="{00000000-0005-0000-0000-000027060000}"/>
    <cellStyle name="Percent 2 2 2" xfId="1576" xr:uid="{00000000-0005-0000-0000-000028060000}"/>
    <cellStyle name="Percent 2 2 3" xfId="1577" xr:uid="{00000000-0005-0000-0000-000029060000}"/>
    <cellStyle name="Percent 2 2 4" xfId="1578" xr:uid="{00000000-0005-0000-0000-00002A060000}"/>
    <cellStyle name="Percent 2 3" xfId="1579" xr:uid="{00000000-0005-0000-0000-00002B060000}"/>
    <cellStyle name="Percent 2 3 2" xfId="1580" xr:uid="{00000000-0005-0000-0000-00002C060000}"/>
    <cellStyle name="Percent 2 4" xfId="1581" xr:uid="{00000000-0005-0000-0000-00002D060000}"/>
    <cellStyle name="Percent 20" xfId="1582" xr:uid="{00000000-0005-0000-0000-00002E060000}"/>
    <cellStyle name="Percent 200" xfId="1583" xr:uid="{00000000-0005-0000-0000-00002F060000}"/>
    <cellStyle name="Percent 200 2" xfId="1584" xr:uid="{00000000-0005-0000-0000-000030060000}"/>
    <cellStyle name="Percent 201" xfId="1585" xr:uid="{00000000-0005-0000-0000-000031060000}"/>
    <cellStyle name="Percent 201 2" xfId="1586" xr:uid="{00000000-0005-0000-0000-000032060000}"/>
    <cellStyle name="Percent 202" xfId="1587" xr:uid="{00000000-0005-0000-0000-000033060000}"/>
    <cellStyle name="Percent 202 2" xfId="1588" xr:uid="{00000000-0005-0000-0000-000034060000}"/>
    <cellStyle name="Percent 203" xfId="1589" xr:uid="{00000000-0005-0000-0000-000035060000}"/>
    <cellStyle name="Percent 203 2" xfId="1590" xr:uid="{00000000-0005-0000-0000-000036060000}"/>
    <cellStyle name="Percent 204" xfId="1591" xr:uid="{00000000-0005-0000-0000-000037060000}"/>
    <cellStyle name="Percent 204 2" xfId="1592" xr:uid="{00000000-0005-0000-0000-000038060000}"/>
    <cellStyle name="Percent 205" xfId="1593" xr:uid="{00000000-0005-0000-0000-000039060000}"/>
    <cellStyle name="Percent 205 2" xfId="1594" xr:uid="{00000000-0005-0000-0000-00003A060000}"/>
    <cellStyle name="Percent 206" xfId="1595" xr:uid="{00000000-0005-0000-0000-00003B060000}"/>
    <cellStyle name="Percent 206 2" xfId="1596" xr:uid="{00000000-0005-0000-0000-00003C060000}"/>
    <cellStyle name="Percent 207" xfId="1597" xr:uid="{00000000-0005-0000-0000-00003D060000}"/>
    <cellStyle name="Percent 207 2" xfId="1598" xr:uid="{00000000-0005-0000-0000-00003E060000}"/>
    <cellStyle name="Percent 208" xfId="1599" xr:uid="{00000000-0005-0000-0000-00003F060000}"/>
    <cellStyle name="Percent 208 2" xfId="1600" xr:uid="{00000000-0005-0000-0000-000040060000}"/>
    <cellStyle name="Percent 209" xfId="1601" xr:uid="{00000000-0005-0000-0000-000041060000}"/>
    <cellStyle name="Percent 21" xfId="1602" xr:uid="{00000000-0005-0000-0000-000042060000}"/>
    <cellStyle name="Percent 210" xfId="1603" xr:uid="{00000000-0005-0000-0000-000043060000}"/>
    <cellStyle name="Percent 211" xfId="1604" xr:uid="{00000000-0005-0000-0000-000044060000}"/>
    <cellStyle name="Percent 212" xfId="1605" xr:uid="{00000000-0005-0000-0000-000045060000}"/>
    <cellStyle name="Percent 213" xfId="1606" xr:uid="{00000000-0005-0000-0000-000046060000}"/>
    <cellStyle name="Percent 214" xfId="1607" xr:uid="{00000000-0005-0000-0000-000047060000}"/>
    <cellStyle name="Percent 215" xfId="1608" xr:uid="{00000000-0005-0000-0000-000048060000}"/>
    <cellStyle name="Percent 216" xfId="1609" xr:uid="{00000000-0005-0000-0000-000049060000}"/>
    <cellStyle name="Percent 217" xfId="1610" xr:uid="{00000000-0005-0000-0000-00004A060000}"/>
    <cellStyle name="Percent 218" xfId="1611" xr:uid="{00000000-0005-0000-0000-00004B060000}"/>
    <cellStyle name="Percent 219" xfId="1612" xr:uid="{00000000-0005-0000-0000-00004C060000}"/>
    <cellStyle name="Percent 22" xfId="1613" xr:uid="{00000000-0005-0000-0000-00004D060000}"/>
    <cellStyle name="Percent 220" xfId="1614" xr:uid="{00000000-0005-0000-0000-00004E060000}"/>
    <cellStyle name="Percent 221" xfId="1615" xr:uid="{00000000-0005-0000-0000-00004F060000}"/>
    <cellStyle name="Percent 222" xfId="1616" xr:uid="{00000000-0005-0000-0000-000050060000}"/>
    <cellStyle name="Percent 223" xfId="1617" xr:uid="{00000000-0005-0000-0000-000051060000}"/>
    <cellStyle name="Percent 224" xfId="1618" xr:uid="{00000000-0005-0000-0000-000052060000}"/>
    <cellStyle name="Percent 224 2" xfId="1619" xr:uid="{00000000-0005-0000-0000-000053060000}"/>
    <cellStyle name="Percent 225" xfId="1620" xr:uid="{00000000-0005-0000-0000-000054060000}"/>
    <cellStyle name="Percent 225 2" xfId="1621" xr:uid="{00000000-0005-0000-0000-000055060000}"/>
    <cellStyle name="Percent 226" xfId="1622" xr:uid="{00000000-0005-0000-0000-000056060000}"/>
    <cellStyle name="Percent 226 2" xfId="1623" xr:uid="{00000000-0005-0000-0000-000057060000}"/>
    <cellStyle name="Percent 227" xfId="1624" xr:uid="{00000000-0005-0000-0000-000058060000}"/>
    <cellStyle name="Percent 227 2" xfId="1625" xr:uid="{00000000-0005-0000-0000-000059060000}"/>
    <cellStyle name="Percent 228" xfId="1626" xr:uid="{00000000-0005-0000-0000-00005A060000}"/>
    <cellStyle name="Percent 228 2" xfId="1627" xr:uid="{00000000-0005-0000-0000-00005B060000}"/>
    <cellStyle name="Percent 229" xfId="1628" xr:uid="{00000000-0005-0000-0000-00005C060000}"/>
    <cellStyle name="Percent 229 2" xfId="1629" xr:uid="{00000000-0005-0000-0000-00005D060000}"/>
    <cellStyle name="Percent 23" xfId="1630" xr:uid="{00000000-0005-0000-0000-00005E060000}"/>
    <cellStyle name="Percent 230" xfId="1631" xr:uid="{00000000-0005-0000-0000-00005F060000}"/>
    <cellStyle name="Percent 230 2" xfId="1632" xr:uid="{00000000-0005-0000-0000-000060060000}"/>
    <cellStyle name="Percent 231" xfId="1633" xr:uid="{00000000-0005-0000-0000-000061060000}"/>
    <cellStyle name="Percent 231 2" xfId="1634" xr:uid="{00000000-0005-0000-0000-000062060000}"/>
    <cellStyle name="Percent 232" xfId="1635" xr:uid="{00000000-0005-0000-0000-000063060000}"/>
    <cellStyle name="Percent 232 2" xfId="1636" xr:uid="{00000000-0005-0000-0000-000064060000}"/>
    <cellStyle name="Percent 233" xfId="1637" xr:uid="{00000000-0005-0000-0000-000065060000}"/>
    <cellStyle name="Percent 233 2" xfId="1638" xr:uid="{00000000-0005-0000-0000-000066060000}"/>
    <cellStyle name="Percent 234" xfId="1639" xr:uid="{00000000-0005-0000-0000-000067060000}"/>
    <cellStyle name="Percent 234 2" xfId="1640" xr:uid="{00000000-0005-0000-0000-000068060000}"/>
    <cellStyle name="Percent 235" xfId="1641" xr:uid="{00000000-0005-0000-0000-000069060000}"/>
    <cellStyle name="Percent 235 2" xfId="1642" xr:uid="{00000000-0005-0000-0000-00006A060000}"/>
    <cellStyle name="Percent 236" xfId="1643" xr:uid="{00000000-0005-0000-0000-00006B060000}"/>
    <cellStyle name="Percent 236 2" xfId="1644" xr:uid="{00000000-0005-0000-0000-00006C060000}"/>
    <cellStyle name="Percent 237" xfId="1645" xr:uid="{00000000-0005-0000-0000-00006D060000}"/>
    <cellStyle name="Percent 237 2" xfId="1646" xr:uid="{00000000-0005-0000-0000-00006E060000}"/>
    <cellStyle name="Percent 238" xfId="1647" xr:uid="{00000000-0005-0000-0000-00006F060000}"/>
    <cellStyle name="Percent 238 2" xfId="1648" xr:uid="{00000000-0005-0000-0000-000070060000}"/>
    <cellStyle name="Percent 239" xfId="1649" xr:uid="{00000000-0005-0000-0000-000071060000}"/>
    <cellStyle name="Percent 239 2" xfId="1650" xr:uid="{00000000-0005-0000-0000-000072060000}"/>
    <cellStyle name="Percent 24" xfId="1651" xr:uid="{00000000-0005-0000-0000-000073060000}"/>
    <cellStyle name="Percent 240" xfId="1652" xr:uid="{00000000-0005-0000-0000-000074060000}"/>
    <cellStyle name="Percent 240 2" xfId="1653" xr:uid="{00000000-0005-0000-0000-000075060000}"/>
    <cellStyle name="Percent 241" xfId="1654" xr:uid="{00000000-0005-0000-0000-000076060000}"/>
    <cellStyle name="Percent 241 2" xfId="1655" xr:uid="{00000000-0005-0000-0000-000077060000}"/>
    <cellStyle name="Percent 242" xfId="1656" xr:uid="{00000000-0005-0000-0000-000078060000}"/>
    <cellStyle name="Percent 242 2" xfId="1657" xr:uid="{00000000-0005-0000-0000-000079060000}"/>
    <cellStyle name="Percent 243" xfId="1658" xr:uid="{00000000-0005-0000-0000-00007A060000}"/>
    <cellStyle name="Percent 243 2" xfId="1659" xr:uid="{00000000-0005-0000-0000-00007B060000}"/>
    <cellStyle name="Percent 244" xfId="1660" xr:uid="{00000000-0005-0000-0000-00007C060000}"/>
    <cellStyle name="Percent 244 2" xfId="1661" xr:uid="{00000000-0005-0000-0000-00007D060000}"/>
    <cellStyle name="Percent 245" xfId="1662" xr:uid="{00000000-0005-0000-0000-00007E060000}"/>
    <cellStyle name="Percent 245 2" xfId="1663" xr:uid="{00000000-0005-0000-0000-00007F060000}"/>
    <cellStyle name="Percent 246" xfId="1664" xr:uid="{00000000-0005-0000-0000-000080060000}"/>
    <cellStyle name="Percent 246 2" xfId="1665" xr:uid="{00000000-0005-0000-0000-000081060000}"/>
    <cellStyle name="Percent 247" xfId="1666" xr:uid="{00000000-0005-0000-0000-000082060000}"/>
    <cellStyle name="Percent 247 2" xfId="1667" xr:uid="{00000000-0005-0000-0000-000083060000}"/>
    <cellStyle name="Percent 248" xfId="1668" xr:uid="{00000000-0005-0000-0000-000084060000}"/>
    <cellStyle name="Percent 248 2" xfId="1669" xr:uid="{00000000-0005-0000-0000-000085060000}"/>
    <cellStyle name="Percent 249" xfId="1670" xr:uid="{00000000-0005-0000-0000-000086060000}"/>
    <cellStyle name="Percent 249 2" xfId="1671" xr:uid="{00000000-0005-0000-0000-000087060000}"/>
    <cellStyle name="Percent 25" xfId="1672" xr:uid="{00000000-0005-0000-0000-000088060000}"/>
    <cellStyle name="Percent 250" xfId="1673" xr:uid="{00000000-0005-0000-0000-000089060000}"/>
    <cellStyle name="Percent 250 2" xfId="1674" xr:uid="{00000000-0005-0000-0000-00008A060000}"/>
    <cellStyle name="Percent 251" xfId="1675" xr:uid="{00000000-0005-0000-0000-00008B060000}"/>
    <cellStyle name="Percent 251 2" xfId="1676" xr:uid="{00000000-0005-0000-0000-00008C060000}"/>
    <cellStyle name="Percent 252" xfId="1677" xr:uid="{00000000-0005-0000-0000-00008D060000}"/>
    <cellStyle name="Percent 253" xfId="1678" xr:uid="{00000000-0005-0000-0000-00008E060000}"/>
    <cellStyle name="Percent 254" xfId="1679" xr:uid="{00000000-0005-0000-0000-00008F060000}"/>
    <cellStyle name="Percent 255" xfId="1680" xr:uid="{00000000-0005-0000-0000-000090060000}"/>
    <cellStyle name="Percent 256" xfId="1681" xr:uid="{00000000-0005-0000-0000-000091060000}"/>
    <cellStyle name="Percent 257" xfId="1682" xr:uid="{00000000-0005-0000-0000-000092060000}"/>
    <cellStyle name="Percent 258" xfId="1683" xr:uid="{00000000-0005-0000-0000-000093060000}"/>
    <cellStyle name="Percent 259" xfId="1684" xr:uid="{00000000-0005-0000-0000-000094060000}"/>
    <cellStyle name="Percent 26" xfId="1685" xr:uid="{00000000-0005-0000-0000-000095060000}"/>
    <cellStyle name="Percent 260" xfId="1686" xr:uid="{00000000-0005-0000-0000-000096060000}"/>
    <cellStyle name="Percent 261" xfId="1687" xr:uid="{00000000-0005-0000-0000-000097060000}"/>
    <cellStyle name="Percent 262" xfId="1688" xr:uid="{00000000-0005-0000-0000-000098060000}"/>
    <cellStyle name="Percent 263" xfId="1689" xr:uid="{00000000-0005-0000-0000-000099060000}"/>
    <cellStyle name="Percent 264" xfId="1690" xr:uid="{00000000-0005-0000-0000-00009A060000}"/>
    <cellStyle name="Percent 265" xfId="1691" xr:uid="{00000000-0005-0000-0000-00009B060000}"/>
    <cellStyle name="Percent 266" xfId="1692" xr:uid="{00000000-0005-0000-0000-00009C060000}"/>
    <cellStyle name="Percent 267" xfId="1693" xr:uid="{00000000-0005-0000-0000-00009D060000}"/>
    <cellStyle name="Percent 268" xfId="1694" xr:uid="{00000000-0005-0000-0000-00009E060000}"/>
    <cellStyle name="Percent 269" xfId="1695" xr:uid="{00000000-0005-0000-0000-00009F060000}"/>
    <cellStyle name="Percent 27" xfId="1696" xr:uid="{00000000-0005-0000-0000-0000A0060000}"/>
    <cellStyle name="Percent 270" xfId="1697" xr:uid="{00000000-0005-0000-0000-0000A1060000}"/>
    <cellStyle name="Percent 271" xfId="1698" xr:uid="{00000000-0005-0000-0000-0000A2060000}"/>
    <cellStyle name="Percent 272" xfId="1699" xr:uid="{00000000-0005-0000-0000-0000A3060000}"/>
    <cellStyle name="Percent 273" xfId="1700" xr:uid="{00000000-0005-0000-0000-0000A4060000}"/>
    <cellStyle name="Percent 274" xfId="1701" xr:uid="{00000000-0005-0000-0000-0000A5060000}"/>
    <cellStyle name="Percent 275" xfId="1702" xr:uid="{00000000-0005-0000-0000-0000A6060000}"/>
    <cellStyle name="Percent 276" xfId="1703" xr:uid="{00000000-0005-0000-0000-0000A7060000}"/>
    <cellStyle name="Percent 277" xfId="1704" xr:uid="{00000000-0005-0000-0000-0000A8060000}"/>
    <cellStyle name="Percent 278" xfId="1705" xr:uid="{00000000-0005-0000-0000-0000A9060000}"/>
    <cellStyle name="Percent 279" xfId="1706" xr:uid="{00000000-0005-0000-0000-0000AA060000}"/>
    <cellStyle name="Percent 28" xfId="1707" xr:uid="{00000000-0005-0000-0000-0000AB060000}"/>
    <cellStyle name="Percent 280" xfId="1708" xr:uid="{00000000-0005-0000-0000-0000AC060000}"/>
    <cellStyle name="Percent 281" xfId="1709" xr:uid="{00000000-0005-0000-0000-0000AD060000}"/>
    <cellStyle name="Percent 282" xfId="1710" xr:uid="{00000000-0005-0000-0000-0000AE060000}"/>
    <cellStyle name="Percent 283" xfId="1711" xr:uid="{00000000-0005-0000-0000-0000AF060000}"/>
    <cellStyle name="Percent 283 2" xfId="1712" xr:uid="{00000000-0005-0000-0000-0000B0060000}"/>
    <cellStyle name="Percent 284" xfId="1713" xr:uid="{00000000-0005-0000-0000-0000B1060000}"/>
    <cellStyle name="Percent 284 2" xfId="1714" xr:uid="{00000000-0005-0000-0000-0000B2060000}"/>
    <cellStyle name="Percent 285" xfId="1715" xr:uid="{00000000-0005-0000-0000-0000B3060000}"/>
    <cellStyle name="Percent 285 2" xfId="1716" xr:uid="{00000000-0005-0000-0000-0000B4060000}"/>
    <cellStyle name="Percent 285 3" xfId="1717" xr:uid="{00000000-0005-0000-0000-0000B5060000}"/>
    <cellStyle name="Percent 286" xfId="1718" xr:uid="{00000000-0005-0000-0000-0000B6060000}"/>
    <cellStyle name="Percent 286 2" xfId="1719" xr:uid="{00000000-0005-0000-0000-0000B7060000}"/>
    <cellStyle name="Percent 287" xfId="1720" xr:uid="{00000000-0005-0000-0000-0000B8060000}"/>
    <cellStyle name="Percent 287 2" xfId="1721" xr:uid="{00000000-0005-0000-0000-0000B9060000}"/>
    <cellStyle name="Percent 288" xfId="1722" xr:uid="{00000000-0005-0000-0000-0000BA060000}"/>
    <cellStyle name="Percent 288 2" xfId="1723" xr:uid="{00000000-0005-0000-0000-0000BB060000}"/>
    <cellStyle name="Percent 289" xfId="1724" xr:uid="{00000000-0005-0000-0000-0000BC060000}"/>
    <cellStyle name="Percent 289 2" xfId="1725" xr:uid="{00000000-0005-0000-0000-0000BD060000}"/>
    <cellStyle name="Percent 29" xfId="1726" xr:uid="{00000000-0005-0000-0000-0000BE060000}"/>
    <cellStyle name="Percent 290" xfId="1727" xr:uid="{00000000-0005-0000-0000-0000BF060000}"/>
    <cellStyle name="Percent 290 2" xfId="1728" xr:uid="{00000000-0005-0000-0000-0000C0060000}"/>
    <cellStyle name="Percent 291" xfId="1729" xr:uid="{00000000-0005-0000-0000-0000C1060000}"/>
    <cellStyle name="Percent 292" xfId="1730" xr:uid="{00000000-0005-0000-0000-0000C2060000}"/>
    <cellStyle name="Percent 293" xfId="1731" xr:uid="{00000000-0005-0000-0000-0000C3060000}"/>
    <cellStyle name="Percent 294" xfId="1732" xr:uid="{00000000-0005-0000-0000-0000C4060000}"/>
    <cellStyle name="Percent 295" xfId="1733" xr:uid="{00000000-0005-0000-0000-0000C5060000}"/>
    <cellStyle name="Percent 296" xfId="1734" xr:uid="{00000000-0005-0000-0000-0000C6060000}"/>
    <cellStyle name="Percent 297" xfId="1735" xr:uid="{00000000-0005-0000-0000-0000C7060000}"/>
    <cellStyle name="Percent 298" xfId="1736" xr:uid="{00000000-0005-0000-0000-0000C8060000}"/>
    <cellStyle name="Percent 299" xfId="1737" xr:uid="{00000000-0005-0000-0000-0000C9060000}"/>
    <cellStyle name="Percent 3" xfId="1738" xr:uid="{00000000-0005-0000-0000-0000CA060000}"/>
    <cellStyle name="Percent 3 2" xfId="1739" xr:uid="{00000000-0005-0000-0000-0000CB060000}"/>
    <cellStyle name="Percent 30" xfId="1740" xr:uid="{00000000-0005-0000-0000-0000CC060000}"/>
    <cellStyle name="Percent 300" xfId="1741" xr:uid="{00000000-0005-0000-0000-0000CD060000}"/>
    <cellStyle name="Percent 301" xfId="1742" xr:uid="{00000000-0005-0000-0000-0000CE060000}"/>
    <cellStyle name="Percent 302" xfId="1743" xr:uid="{00000000-0005-0000-0000-0000CF060000}"/>
    <cellStyle name="Percent 303" xfId="1744" xr:uid="{00000000-0005-0000-0000-0000D0060000}"/>
    <cellStyle name="Percent 304" xfId="1745" xr:uid="{00000000-0005-0000-0000-0000D1060000}"/>
    <cellStyle name="Percent 305" xfId="1746" xr:uid="{00000000-0005-0000-0000-0000D2060000}"/>
    <cellStyle name="Percent 306" xfId="1747" xr:uid="{00000000-0005-0000-0000-0000D3060000}"/>
    <cellStyle name="Percent 307" xfId="1748" xr:uid="{00000000-0005-0000-0000-0000D4060000}"/>
    <cellStyle name="Percent 308" xfId="1749" xr:uid="{00000000-0005-0000-0000-0000D5060000}"/>
    <cellStyle name="Percent 309" xfId="1750" xr:uid="{00000000-0005-0000-0000-0000D6060000}"/>
    <cellStyle name="Percent 31" xfId="1751" xr:uid="{00000000-0005-0000-0000-0000D7060000}"/>
    <cellStyle name="Percent 310" xfId="1752" xr:uid="{00000000-0005-0000-0000-0000D8060000}"/>
    <cellStyle name="Percent 311" xfId="1753" xr:uid="{00000000-0005-0000-0000-0000D9060000}"/>
    <cellStyle name="Percent 312" xfId="1754" xr:uid="{00000000-0005-0000-0000-0000DA060000}"/>
    <cellStyle name="Percent 313" xfId="1755" xr:uid="{00000000-0005-0000-0000-0000DB060000}"/>
    <cellStyle name="Percent 314" xfId="1756" xr:uid="{00000000-0005-0000-0000-0000DC060000}"/>
    <cellStyle name="Percent 315" xfId="1757" xr:uid="{00000000-0005-0000-0000-0000DD060000}"/>
    <cellStyle name="Percent 316" xfId="1758" xr:uid="{00000000-0005-0000-0000-0000DE060000}"/>
    <cellStyle name="Percent 317" xfId="1759" xr:uid="{00000000-0005-0000-0000-0000DF060000}"/>
    <cellStyle name="Percent 318" xfId="1760" xr:uid="{00000000-0005-0000-0000-0000E0060000}"/>
    <cellStyle name="Percent 319" xfId="1761" xr:uid="{00000000-0005-0000-0000-0000E1060000}"/>
    <cellStyle name="Percent 32" xfId="1762" xr:uid="{00000000-0005-0000-0000-0000E2060000}"/>
    <cellStyle name="Percent 320" xfId="1763" xr:uid="{00000000-0005-0000-0000-0000E3060000}"/>
    <cellStyle name="Percent 321" xfId="1764" xr:uid="{00000000-0005-0000-0000-0000E4060000}"/>
    <cellStyle name="Percent 322" xfId="1765" xr:uid="{00000000-0005-0000-0000-0000E5060000}"/>
    <cellStyle name="Percent 323" xfId="1766" xr:uid="{00000000-0005-0000-0000-0000E6060000}"/>
    <cellStyle name="Percent 324" xfId="1767" xr:uid="{00000000-0005-0000-0000-0000E7060000}"/>
    <cellStyle name="Percent 325" xfId="1768" xr:uid="{00000000-0005-0000-0000-0000E8060000}"/>
    <cellStyle name="Percent 326" xfId="1769" xr:uid="{00000000-0005-0000-0000-0000E9060000}"/>
    <cellStyle name="Percent 327" xfId="1770" xr:uid="{00000000-0005-0000-0000-0000EA060000}"/>
    <cellStyle name="Percent 328" xfId="1771" xr:uid="{00000000-0005-0000-0000-0000EB060000}"/>
    <cellStyle name="Percent 329" xfId="1772" xr:uid="{00000000-0005-0000-0000-0000EC060000}"/>
    <cellStyle name="Percent 33" xfId="1773" xr:uid="{00000000-0005-0000-0000-0000ED060000}"/>
    <cellStyle name="Percent 330" xfId="1774" xr:uid="{00000000-0005-0000-0000-0000EE060000}"/>
    <cellStyle name="Percent 331" xfId="1775" xr:uid="{00000000-0005-0000-0000-0000EF060000}"/>
    <cellStyle name="Percent 332" xfId="1776" xr:uid="{00000000-0005-0000-0000-0000F0060000}"/>
    <cellStyle name="Percent 333" xfId="1777" xr:uid="{00000000-0005-0000-0000-0000F1060000}"/>
    <cellStyle name="Percent 334" xfId="1778" xr:uid="{00000000-0005-0000-0000-0000F2060000}"/>
    <cellStyle name="Percent 335" xfId="1779" xr:uid="{00000000-0005-0000-0000-0000F3060000}"/>
    <cellStyle name="Percent 336" xfId="1780" xr:uid="{00000000-0005-0000-0000-0000F4060000}"/>
    <cellStyle name="Percent 337" xfId="1781" xr:uid="{00000000-0005-0000-0000-0000F5060000}"/>
    <cellStyle name="Percent 338" xfId="1782" xr:uid="{00000000-0005-0000-0000-0000F6060000}"/>
    <cellStyle name="Percent 339" xfId="1783" xr:uid="{00000000-0005-0000-0000-0000F7060000}"/>
    <cellStyle name="Percent 34" xfId="1784" xr:uid="{00000000-0005-0000-0000-0000F8060000}"/>
    <cellStyle name="Percent 340" xfId="1785" xr:uid="{00000000-0005-0000-0000-0000F9060000}"/>
    <cellStyle name="Percent 341" xfId="1786" xr:uid="{00000000-0005-0000-0000-0000FA060000}"/>
    <cellStyle name="Percent 342" xfId="1787" xr:uid="{00000000-0005-0000-0000-0000FB060000}"/>
    <cellStyle name="Percent 343" xfId="1788" xr:uid="{00000000-0005-0000-0000-0000FC060000}"/>
    <cellStyle name="Percent 344" xfId="1789" xr:uid="{00000000-0005-0000-0000-0000FD060000}"/>
    <cellStyle name="Percent 345" xfId="1790" xr:uid="{00000000-0005-0000-0000-0000FE060000}"/>
    <cellStyle name="Percent 346" xfId="1791" xr:uid="{00000000-0005-0000-0000-0000FF060000}"/>
    <cellStyle name="Percent 347" xfId="1792" xr:uid="{00000000-0005-0000-0000-000000070000}"/>
    <cellStyle name="Percent 348" xfId="1793" xr:uid="{00000000-0005-0000-0000-000001070000}"/>
    <cellStyle name="Percent 349" xfId="1794" xr:uid="{00000000-0005-0000-0000-000002070000}"/>
    <cellStyle name="Percent 35" xfId="1795" xr:uid="{00000000-0005-0000-0000-000003070000}"/>
    <cellStyle name="Percent 350" xfId="1796" xr:uid="{00000000-0005-0000-0000-000004070000}"/>
    <cellStyle name="Percent 351" xfId="1797" xr:uid="{00000000-0005-0000-0000-000005070000}"/>
    <cellStyle name="Percent 352" xfId="1798" xr:uid="{00000000-0005-0000-0000-000006070000}"/>
    <cellStyle name="Percent 353" xfId="1799" xr:uid="{00000000-0005-0000-0000-000007070000}"/>
    <cellStyle name="Percent 354" xfId="1800" xr:uid="{00000000-0005-0000-0000-000008070000}"/>
    <cellStyle name="Percent 355" xfId="1801" xr:uid="{00000000-0005-0000-0000-000009070000}"/>
    <cellStyle name="Percent 356" xfId="1802" xr:uid="{00000000-0005-0000-0000-00000A070000}"/>
    <cellStyle name="Percent 357" xfId="1803" xr:uid="{00000000-0005-0000-0000-00000B070000}"/>
    <cellStyle name="Percent 358" xfId="1804" xr:uid="{00000000-0005-0000-0000-00000C070000}"/>
    <cellStyle name="Percent 359" xfId="1805" xr:uid="{00000000-0005-0000-0000-00000D070000}"/>
    <cellStyle name="Percent 36" xfId="1806" xr:uid="{00000000-0005-0000-0000-00000E070000}"/>
    <cellStyle name="Percent 360" xfId="1807" xr:uid="{00000000-0005-0000-0000-00000F070000}"/>
    <cellStyle name="Percent 361" xfId="1808" xr:uid="{00000000-0005-0000-0000-000010070000}"/>
    <cellStyle name="Percent 362" xfId="1809" xr:uid="{00000000-0005-0000-0000-000011070000}"/>
    <cellStyle name="Percent 363" xfId="1810" xr:uid="{00000000-0005-0000-0000-000012070000}"/>
    <cellStyle name="Percent 364" xfId="1811" xr:uid="{00000000-0005-0000-0000-000013070000}"/>
    <cellStyle name="Percent 365" xfId="1812" xr:uid="{00000000-0005-0000-0000-000014070000}"/>
    <cellStyle name="Percent 366" xfId="1813" xr:uid="{00000000-0005-0000-0000-000015070000}"/>
    <cellStyle name="Percent 367" xfId="1814" xr:uid="{00000000-0005-0000-0000-000016070000}"/>
    <cellStyle name="Percent 368" xfId="1815" xr:uid="{00000000-0005-0000-0000-000017070000}"/>
    <cellStyle name="Percent 369" xfId="1816" xr:uid="{00000000-0005-0000-0000-000018070000}"/>
    <cellStyle name="Percent 37" xfId="1817" xr:uid="{00000000-0005-0000-0000-000019070000}"/>
    <cellStyle name="Percent 370" xfId="1818" xr:uid="{00000000-0005-0000-0000-00001A070000}"/>
    <cellStyle name="Percent 371" xfId="1819" xr:uid="{00000000-0005-0000-0000-00001B070000}"/>
    <cellStyle name="Percent 371 2" xfId="1820" xr:uid="{00000000-0005-0000-0000-00001C070000}"/>
    <cellStyle name="Percent 372" xfId="1821" xr:uid="{00000000-0005-0000-0000-00001D070000}"/>
    <cellStyle name="Percent 373" xfId="1822" xr:uid="{00000000-0005-0000-0000-00001E070000}"/>
    <cellStyle name="Percent 374" xfId="1823" xr:uid="{00000000-0005-0000-0000-00001F070000}"/>
    <cellStyle name="Percent 375" xfId="1824" xr:uid="{00000000-0005-0000-0000-000020070000}"/>
    <cellStyle name="Percent 376" xfId="1825" xr:uid="{00000000-0005-0000-0000-000021070000}"/>
    <cellStyle name="Percent 377" xfId="1826" xr:uid="{00000000-0005-0000-0000-000022070000}"/>
    <cellStyle name="Percent 378" xfId="1827" xr:uid="{00000000-0005-0000-0000-000023070000}"/>
    <cellStyle name="Percent 379" xfId="1828" xr:uid="{00000000-0005-0000-0000-000024070000}"/>
    <cellStyle name="Percent 38" xfId="1829" xr:uid="{00000000-0005-0000-0000-000025070000}"/>
    <cellStyle name="Percent 380" xfId="1830" xr:uid="{00000000-0005-0000-0000-000026070000}"/>
    <cellStyle name="Percent 381" xfId="1831" xr:uid="{00000000-0005-0000-0000-000027070000}"/>
    <cellStyle name="Percent 382" xfId="1832" xr:uid="{00000000-0005-0000-0000-000028070000}"/>
    <cellStyle name="Percent 383" xfId="1833" xr:uid="{00000000-0005-0000-0000-000029070000}"/>
    <cellStyle name="Percent 384" xfId="1834" xr:uid="{00000000-0005-0000-0000-00002A070000}"/>
    <cellStyle name="Percent 385" xfId="1835" xr:uid="{00000000-0005-0000-0000-00002B070000}"/>
    <cellStyle name="Percent 386" xfId="1836" xr:uid="{00000000-0005-0000-0000-00002C070000}"/>
    <cellStyle name="Percent 387" xfId="1837" xr:uid="{00000000-0005-0000-0000-00002D070000}"/>
    <cellStyle name="Percent 388" xfId="1838" xr:uid="{00000000-0005-0000-0000-00002E070000}"/>
    <cellStyle name="Percent 389" xfId="1839" xr:uid="{00000000-0005-0000-0000-00002F070000}"/>
    <cellStyle name="Percent 39" xfId="1840" xr:uid="{00000000-0005-0000-0000-000030070000}"/>
    <cellStyle name="Percent 390" xfId="1841" xr:uid="{00000000-0005-0000-0000-000031070000}"/>
    <cellStyle name="Percent 391" xfId="1842" xr:uid="{00000000-0005-0000-0000-000032070000}"/>
    <cellStyle name="Percent 392" xfId="1843" xr:uid="{00000000-0005-0000-0000-000033070000}"/>
    <cellStyle name="Percent 393" xfId="1844" xr:uid="{00000000-0005-0000-0000-000034070000}"/>
    <cellStyle name="Percent 394" xfId="1845" xr:uid="{00000000-0005-0000-0000-000035070000}"/>
    <cellStyle name="Percent 395" xfId="1846" xr:uid="{00000000-0005-0000-0000-000036070000}"/>
    <cellStyle name="Percent 396" xfId="1847" xr:uid="{00000000-0005-0000-0000-000037070000}"/>
    <cellStyle name="Percent 397" xfId="1848" xr:uid="{00000000-0005-0000-0000-000038070000}"/>
    <cellStyle name="Percent 398" xfId="1849" xr:uid="{00000000-0005-0000-0000-000039070000}"/>
    <cellStyle name="Percent 399" xfId="1850" xr:uid="{00000000-0005-0000-0000-00003A070000}"/>
    <cellStyle name="Percent 4" xfId="1851" xr:uid="{00000000-0005-0000-0000-00003B070000}"/>
    <cellStyle name="Percent 4 2" xfId="1852" xr:uid="{00000000-0005-0000-0000-00003C070000}"/>
    <cellStyle name="Percent 4 2 2" xfId="1853" xr:uid="{00000000-0005-0000-0000-00003D070000}"/>
    <cellStyle name="Percent 4 2 3" xfId="1854" xr:uid="{00000000-0005-0000-0000-00003E070000}"/>
    <cellStyle name="Percent 4 2 3 2" xfId="1855" xr:uid="{00000000-0005-0000-0000-00003F070000}"/>
    <cellStyle name="Percent 4 2 4" xfId="1856" xr:uid="{00000000-0005-0000-0000-000040070000}"/>
    <cellStyle name="Percent 4 2 4 2" xfId="1857" xr:uid="{00000000-0005-0000-0000-000041070000}"/>
    <cellStyle name="Percent 4 3" xfId="1858" xr:uid="{00000000-0005-0000-0000-000042070000}"/>
    <cellStyle name="Percent 4 3 2" xfId="1859" xr:uid="{00000000-0005-0000-0000-000043070000}"/>
    <cellStyle name="Percent 4 4" xfId="1860" xr:uid="{00000000-0005-0000-0000-000044070000}"/>
    <cellStyle name="Percent 4 4 2" xfId="1861" xr:uid="{00000000-0005-0000-0000-000045070000}"/>
    <cellStyle name="Percent 4 5" xfId="1862" xr:uid="{00000000-0005-0000-0000-000046070000}"/>
    <cellStyle name="Percent 4 5 2" xfId="1863" xr:uid="{00000000-0005-0000-0000-000047070000}"/>
    <cellStyle name="Percent 4 5 3" xfId="1864" xr:uid="{00000000-0005-0000-0000-000048070000}"/>
    <cellStyle name="Percent 4 5 3 2" xfId="1865" xr:uid="{00000000-0005-0000-0000-000049070000}"/>
    <cellStyle name="Percent 4 6" xfId="1866" xr:uid="{00000000-0005-0000-0000-00004A070000}"/>
    <cellStyle name="Percent 4 6 2" xfId="1867" xr:uid="{00000000-0005-0000-0000-00004B070000}"/>
    <cellStyle name="Percent 4 6 3" xfId="1868" xr:uid="{00000000-0005-0000-0000-00004C070000}"/>
    <cellStyle name="Percent 4 7" xfId="1869" xr:uid="{00000000-0005-0000-0000-00004D070000}"/>
    <cellStyle name="Percent 4 7 2" xfId="1870" xr:uid="{00000000-0005-0000-0000-00004E070000}"/>
    <cellStyle name="Percent 4 7 3" xfId="1871" xr:uid="{00000000-0005-0000-0000-00004F070000}"/>
    <cellStyle name="Percent 4 7 3 2" xfId="1872" xr:uid="{00000000-0005-0000-0000-000050070000}"/>
    <cellStyle name="Percent 40" xfId="1873" xr:uid="{00000000-0005-0000-0000-000051070000}"/>
    <cellStyle name="Percent 400" xfId="1874" xr:uid="{00000000-0005-0000-0000-000052070000}"/>
    <cellStyle name="Percent 401" xfId="1875" xr:uid="{00000000-0005-0000-0000-000053070000}"/>
    <cellStyle name="Percent 402" xfId="1876" xr:uid="{00000000-0005-0000-0000-000054070000}"/>
    <cellStyle name="Percent 403" xfId="1877" xr:uid="{00000000-0005-0000-0000-000055070000}"/>
    <cellStyle name="Percent 404" xfId="1878" xr:uid="{00000000-0005-0000-0000-000056070000}"/>
    <cellStyle name="Percent 405" xfId="1879" xr:uid="{00000000-0005-0000-0000-000057070000}"/>
    <cellStyle name="Percent 406" xfId="1880" xr:uid="{00000000-0005-0000-0000-000058070000}"/>
    <cellStyle name="Percent 407" xfId="1881" xr:uid="{00000000-0005-0000-0000-000059070000}"/>
    <cellStyle name="Percent 408" xfId="1882" xr:uid="{00000000-0005-0000-0000-00005A070000}"/>
    <cellStyle name="Percent 409" xfId="1883" xr:uid="{00000000-0005-0000-0000-00005B070000}"/>
    <cellStyle name="Percent 41" xfId="1884" xr:uid="{00000000-0005-0000-0000-00005C070000}"/>
    <cellStyle name="Percent 410" xfId="1885" xr:uid="{00000000-0005-0000-0000-00005D070000}"/>
    <cellStyle name="Percent 411" xfId="1886" xr:uid="{00000000-0005-0000-0000-00005E070000}"/>
    <cellStyle name="Percent 412" xfId="1887" xr:uid="{00000000-0005-0000-0000-00005F070000}"/>
    <cellStyle name="Percent 413" xfId="1888" xr:uid="{00000000-0005-0000-0000-000060070000}"/>
    <cellStyle name="Percent 414" xfId="1889" xr:uid="{00000000-0005-0000-0000-000061070000}"/>
    <cellStyle name="Percent 415" xfId="1890" xr:uid="{00000000-0005-0000-0000-000062070000}"/>
    <cellStyle name="Percent 416" xfId="1891" xr:uid="{00000000-0005-0000-0000-000063070000}"/>
    <cellStyle name="Percent 417" xfId="1892" xr:uid="{00000000-0005-0000-0000-000064070000}"/>
    <cellStyle name="Percent 418" xfId="1893" xr:uid="{00000000-0005-0000-0000-000065070000}"/>
    <cellStyle name="Percent 419" xfId="1894" xr:uid="{00000000-0005-0000-0000-000066070000}"/>
    <cellStyle name="Percent 42" xfId="1895" xr:uid="{00000000-0005-0000-0000-000067070000}"/>
    <cellStyle name="Percent 420" xfId="1896" xr:uid="{00000000-0005-0000-0000-000068070000}"/>
    <cellStyle name="Percent 421" xfId="1897" xr:uid="{00000000-0005-0000-0000-000069070000}"/>
    <cellStyle name="Percent 422" xfId="1898" xr:uid="{00000000-0005-0000-0000-00006A070000}"/>
    <cellStyle name="Percent 423" xfId="1899" xr:uid="{00000000-0005-0000-0000-00006B070000}"/>
    <cellStyle name="Percent 424" xfId="1900" xr:uid="{00000000-0005-0000-0000-00006C070000}"/>
    <cellStyle name="Percent 425" xfId="1901" xr:uid="{00000000-0005-0000-0000-00006D070000}"/>
    <cellStyle name="Percent 426" xfId="1902" xr:uid="{00000000-0005-0000-0000-00006E070000}"/>
    <cellStyle name="Percent 427" xfId="1903" xr:uid="{00000000-0005-0000-0000-00006F070000}"/>
    <cellStyle name="Percent 428" xfId="1904" xr:uid="{00000000-0005-0000-0000-000070070000}"/>
    <cellStyle name="Percent 429" xfId="1905" xr:uid="{00000000-0005-0000-0000-000071070000}"/>
    <cellStyle name="Percent 43" xfId="1906" xr:uid="{00000000-0005-0000-0000-000072070000}"/>
    <cellStyle name="Percent 430" xfId="1907" xr:uid="{00000000-0005-0000-0000-000073070000}"/>
    <cellStyle name="Percent 431" xfId="1908" xr:uid="{00000000-0005-0000-0000-000074070000}"/>
    <cellStyle name="Percent 432" xfId="1909" xr:uid="{00000000-0005-0000-0000-000075070000}"/>
    <cellStyle name="Percent 433" xfId="1910" xr:uid="{00000000-0005-0000-0000-000076070000}"/>
    <cellStyle name="Percent 434" xfId="1911" xr:uid="{00000000-0005-0000-0000-000077070000}"/>
    <cellStyle name="Percent 435" xfId="1912" xr:uid="{00000000-0005-0000-0000-000078070000}"/>
    <cellStyle name="Percent 436" xfId="1913" xr:uid="{00000000-0005-0000-0000-000079070000}"/>
    <cellStyle name="Percent 437" xfId="1914" xr:uid="{00000000-0005-0000-0000-00007A070000}"/>
    <cellStyle name="Percent 438" xfId="1915" xr:uid="{00000000-0005-0000-0000-00007B070000}"/>
    <cellStyle name="Percent 439" xfId="1916" xr:uid="{00000000-0005-0000-0000-00007C070000}"/>
    <cellStyle name="Percent 44" xfId="1917" xr:uid="{00000000-0005-0000-0000-00007D070000}"/>
    <cellStyle name="Percent 440" xfId="1918" xr:uid="{00000000-0005-0000-0000-00007E070000}"/>
    <cellStyle name="Percent 441" xfId="1919" xr:uid="{00000000-0005-0000-0000-00007F070000}"/>
    <cellStyle name="Percent 442" xfId="1920" xr:uid="{00000000-0005-0000-0000-000080070000}"/>
    <cellStyle name="Percent 443" xfId="1921" xr:uid="{00000000-0005-0000-0000-000081070000}"/>
    <cellStyle name="Percent 444" xfId="1922" xr:uid="{00000000-0005-0000-0000-000082070000}"/>
    <cellStyle name="Percent 445" xfId="1923" xr:uid="{00000000-0005-0000-0000-000083070000}"/>
    <cellStyle name="Percent 446" xfId="1924" xr:uid="{00000000-0005-0000-0000-000084070000}"/>
    <cellStyle name="Percent 447" xfId="1925" xr:uid="{00000000-0005-0000-0000-000085070000}"/>
    <cellStyle name="Percent 448" xfId="1926" xr:uid="{00000000-0005-0000-0000-000086070000}"/>
    <cellStyle name="Percent 45" xfId="1927" xr:uid="{00000000-0005-0000-0000-000087070000}"/>
    <cellStyle name="Percent 46" xfId="1928" xr:uid="{00000000-0005-0000-0000-000088070000}"/>
    <cellStyle name="Percent 47" xfId="1929" xr:uid="{00000000-0005-0000-0000-000089070000}"/>
    <cellStyle name="Percent 48" xfId="1930" xr:uid="{00000000-0005-0000-0000-00008A070000}"/>
    <cellStyle name="Percent 49" xfId="1931" xr:uid="{00000000-0005-0000-0000-00008B070000}"/>
    <cellStyle name="Percent 5" xfId="1932" xr:uid="{00000000-0005-0000-0000-00008C070000}"/>
    <cellStyle name="Percent 5 2" xfId="1933" xr:uid="{00000000-0005-0000-0000-00008D070000}"/>
    <cellStyle name="Percent 50" xfId="1934" xr:uid="{00000000-0005-0000-0000-00008E070000}"/>
    <cellStyle name="Percent 51" xfId="1935" xr:uid="{00000000-0005-0000-0000-00008F070000}"/>
    <cellStyle name="Percent 52" xfId="1936" xr:uid="{00000000-0005-0000-0000-000090070000}"/>
    <cellStyle name="Percent 53" xfId="1937" xr:uid="{00000000-0005-0000-0000-000091070000}"/>
    <cellStyle name="Percent 54" xfId="1938" xr:uid="{00000000-0005-0000-0000-000092070000}"/>
    <cellStyle name="Percent 55" xfId="1939" xr:uid="{00000000-0005-0000-0000-000093070000}"/>
    <cellStyle name="Percent 56" xfId="1940" xr:uid="{00000000-0005-0000-0000-000094070000}"/>
    <cellStyle name="Percent 57" xfId="1941" xr:uid="{00000000-0005-0000-0000-000095070000}"/>
    <cellStyle name="Percent 58" xfId="1942" xr:uid="{00000000-0005-0000-0000-000096070000}"/>
    <cellStyle name="Percent 59" xfId="1943" xr:uid="{00000000-0005-0000-0000-000097070000}"/>
    <cellStyle name="Percent 6" xfId="1944" xr:uid="{00000000-0005-0000-0000-000098070000}"/>
    <cellStyle name="Percent 6 2" xfId="1945" xr:uid="{00000000-0005-0000-0000-000099070000}"/>
    <cellStyle name="Percent 6 3" xfId="1946" xr:uid="{00000000-0005-0000-0000-00009A070000}"/>
    <cellStyle name="Percent 6 3 2" xfId="1947" xr:uid="{00000000-0005-0000-0000-00009B070000}"/>
    <cellStyle name="Percent 60" xfId="1948" xr:uid="{00000000-0005-0000-0000-00009C070000}"/>
    <cellStyle name="Percent 61" xfId="1949" xr:uid="{00000000-0005-0000-0000-00009D070000}"/>
    <cellStyle name="Percent 62" xfId="1950" xr:uid="{00000000-0005-0000-0000-00009E070000}"/>
    <cellStyle name="Percent 63" xfId="1951" xr:uid="{00000000-0005-0000-0000-00009F070000}"/>
    <cellStyle name="Percent 64" xfId="1952" xr:uid="{00000000-0005-0000-0000-0000A0070000}"/>
    <cellStyle name="Percent 65" xfId="1953" xr:uid="{00000000-0005-0000-0000-0000A1070000}"/>
    <cellStyle name="Percent 66" xfId="1954" xr:uid="{00000000-0005-0000-0000-0000A2070000}"/>
    <cellStyle name="Percent 67" xfId="1955" xr:uid="{00000000-0005-0000-0000-0000A3070000}"/>
    <cellStyle name="Percent 68" xfId="1956" xr:uid="{00000000-0005-0000-0000-0000A4070000}"/>
    <cellStyle name="Percent 69" xfId="1957" xr:uid="{00000000-0005-0000-0000-0000A5070000}"/>
    <cellStyle name="Percent 7" xfId="1958" xr:uid="{00000000-0005-0000-0000-0000A6070000}"/>
    <cellStyle name="Percent 7 2" xfId="1959" xr:uid="{00000000-0005-0000-0000-0000A7070000}"/>
    <cellStyle name="Percent 70" xfId="1960" xr:uid="{00000000-0005-0000-0000-0000A8070000}"/>
    <cellStyle name="Percent 71" xfId="1961" xr:uid="{00000000-0005-0000-0000-0000A9070000}"/>
    <cellStyle name="Percent 72" xfId="1962" xr:uid="{00000000-0005-0000-0000-0000AA070000}"/>
    <cellStyle name="Percent 73" xfId="1963" xr:uid="{00000000-0005-0000-0000-0000AB070000}"/>
    <cellStyle name="Percent 74" xfId="1964" xr:uid="{00000000-0005-0000-0000-0000AC070000}"/>
    <cellStyle name="Percent 75" xfId="1965" xr:uid="{00000000-0005-0000-0000-0000AD070000}"/>
    <cellStyle name="Percent 76" xfId="1966" xr:uid="{00000000-0005-0000-0000-0000AE070000}"/>
    <cellStyle name="Percent 77" xfId="1967" xr:uid="{00000000-0005-0000-0000-0000AF070000}"/>
    <cellStyle name="Percent 78" xfId="1968" xr:uid="{00000000-0005-0000-0000-0000B0070000}"/>
    <cellStyle name="Percent 79" xfId="1969" xr:uid="{00000000-0005-0000-0000-0000B1070000}"/>
    <cellStyle name="Percent 8" xfId="1970" xr:uid="{00000000-0005-0000-0000-0000B2070000}"/>
    <cellStyle name="Percent 8 2" xfId="1971" xr:uid="{00000000-0005-0000-0000-0000B3070000}"/>
    <cellStyle name="Percent 80" xfId="1972" xr:uid="{00000000-0005-0000-0000-0000B4070000}"/>
    <cellStyle name="Percent 81" xfId="1973" xr:uid="{00000000-0005-0000-0000-0000B5070000}"/>
    <cellStyle name="Percent 82" xfId="1974" xr:uid="{00000000-0005-0000-0000-0000B6070000}"/>
    <cellStyle name="Percent 83" xfId="1975" xr:uid="{00000000-0005-0000-0000-0000B7070000}"/>
    <cellStyle name="Percent 84" xfId="1976" xr:uid="{00000000-0005-0000-0000-0000B8070000}"/>
    <cellStyle name="Percent 85" xfId="1977" xr:uid="{00000000-0005-0000-0000-0000B9070000}"/>
    <cellStyle name="Percent 86" xfId="1978" xr:uid="{00000000-0005-0000-0000-0000BA070000}"/>
    <cellStyle name="Percent 87" xfId="1979" xr:uid="{00000000-0005-0000-0000-0000BB070000}"/>
    <cellStyle name="Percent 88" xfId="1980" xr:uid="{00000000-0005-0000-0000-0000BC070000}"/>
    <cellStyle name="Percent 88 2" xfId="1981" xr:uid="{00000000-0005-0000-0000-0000BD070000}"/>
    <cellStyle name="Percent 89" xfId="1982" xr:uid="{00000000-0005-0000-0000-0000BE070000}"/>
    <cellStyle name="Percent 9" xfId="1983" xr:uid="{00000000-0005-0000-0000-0000BF070000}"/>
    <cellStyle name="Percent 90" xfId="1984" xr:uid="{00000000-0005-0000-0000-0000C0070000}"/>
    <cellStyle name="Percent 91" xfId="1985" xr:uid="{00000000-0005-0000-0000-0000C1070000}"/>
    <cellStyle name="Percent 92" xfId="1986" xr:uid="{00000000-0005-0000-0000-0000C2070000}"/>
    <cellStyle name="Percent 93" xfId="1987" xr:uid="{00000000-0005-0000-0000-0000C3070000}"/>
    <cellStyle name="Percent 94" xfId="1988" xr:uid="{00000000-0005-0000-0000-0000C4070000}"/>
    <cellStyle name="Percent 95" xfId="1989" xr:uid="{00000000-0005-0000-0000-0000C5070000}"/>
    <cellStyle name="Percent 96" xfId="1990" xr:uid="{00000000-0005-0000-0000-0000C6070000}"/>
    <cellStyle name="Percent 97" xfId="1991" xr:uid="{00000000-0005-0000-0000-0000C7070000}"/>
    <cellStyle name="Percent 98" xfId="1992" xr:uid="{00000000-0005-0000-0000-0000C8070000}"/>
    <cellStyle name="Percent 99" xfId="1993" xr:uid="{00000000-0005-0000-0000-0000C9070000}"/>
    <cellStyle name="pricing" xfId="1994" xr:uid="{00000000-0005-0000-0000-0000CA070000}"/>
    <cellStyle name="PSChar" xfId="1995" xr:uid="{00000000-0005-0000-0000-0000CB070000}"/>
    <cellStyle name="RevList" xfId="1996" xr:uid="{00000000-0005-0000-0000-0000CC070000}"/>
    <cellStyle name="Subtotal" xfId="1997" xr:uid="{00000000-0005-0000-0000-0000CD070000}"/>
    <cellStyle name="Title 2" xfId="1998" xr:uid="{00000000-0005-0000-0000-0000CE070000}"/>
    <cellStyle name="Total 2" xfId="1999" xr:uid="{00000000-0005-0000-0000-0000CF070000}"/>
    <cellStyle name="Total 2 2" xfId="2000" xr:uid="{00000000-0005-0000-0000-0000D0070000}"/>
    <cellStyle name="Total 2 3" xfId="2001" xr:uid="{00000000-0005-0000-0000-0000D1070000}"/>
    <cellStyle name="Total 2 4" xfId="2002" xr:uid="{00000000-0005-0000-0000-0000D2070000}"/>
    <cellStyle name="Warning Text 2" xfId="2003" xr:uid="{00000000-0005-0000-0000-0000D3070000}"/>
    <cellStyle name="Warning Text 2 2" xfId="2004" xr:uid="{00000000-0005-0000-0000-0000D4070000}"/>
    <cellStyle name="Warning Text 2 3" xfId="2005" xr:uid="{00000000-0005-0000-0000-0000D5070000}"/>
    <cellStyle name="Warning Text 2 4" xfId="2006" xr:uid="{00000000-0005-0000-0000-0000D60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H84"/>
  <sheetViews>
    <sheetView tabSelected="1" defaultGridColor="0" colorId="22" zoomScale="70" zoomScaleNormal="70" workbookViewId="0">
      <selection activeCell="F39" sqref="F39"/>
    </sheetView>
  </sheetViews>
  <sheetFormatPr defaultColWidth="11.44140625" defaultRowHeight="15"/>
  <cols>
    <col min="1" max="1" width="10.77734375" customWidth="1"/>
    <col min="2" max="2" width="20.77734375" customWidth="1"/>
    <col min="3" max="3" width="12.44140625" customWidth="1"/>
    <col min="4" max="4" width="27.77734375" customWidth="1"/>
    <col min="5" max="5" width="11.44140625" customWidth="1"/>
    <col min="6" max="6" width="22.77734375" style="1" customWidth="1"/>
    <col min="7" max="7" width="15.77734375" customWidth="1"/>
  </cols>
  <sheetData>
    <row r="1" spans="1:8" ht="23.25">
      <c r="B1" s="3"/>
      <c r="C1" s="3"/>
      <c r="H1" s="2"/>
    </row>
    <row r="2" spans="1:8" ht="23.25">
      <c r="A2" s="7" t="s">
        <v>0</v>
      </c>
      <c r="B2" s="5"/>
      <c r="C2" s="5"/>
      <c r="D2" s="4"/>
      <c r="E2" s="4"/>
      <c r="F2" s="6"/>
      <c r="G2" s="4"/>
      <c r="H2" s="4"/>
    </row>
    <row r="6" spans="1:8" ht="23.25">
      <c r="B6" s="4" t="s">
        <v>1</v>
      </c>
      <c r="C6" s="4"/>
      <c r="D6" s="52"/>
      <c r="E6" s="58"/>
      <c r="F6" s="8" t="s">
        <v>240</v>
      </c>
      <c r="G6" s="52" t="s">
        <v>2</v>
      </c>
      <c r="H6" s="53"/>
    </row>
    <row r="7" spans="1:8" ht="23.25">
      <c r="B7" s="4" t="s">
        <v>3</v>
      </c>
      <c r="C7" s="4"/>
      <c r="D7" s="52"/>
      <c r="E7" s="54"/>
      <c r="F7" s="8" t="s">
        <v>4</v>
      </c>
      <c r="G7" s="54"/>
      <c r="H7" s="53"/>
    </row>
    <row r="8" spans="1:8" ht="23.25">
      <c r="B8" s="4" t="s">
        <v>5</v>
      </c>
      <c r="C8" s="4"/>
      <c r="D8" s="52"/>
      <c r="E8" s="54"/>
      <c r="F8" s="8" t="s">
        <v>6</v>
      </c>
      <c r="G8" s="55"/>
      <c r="H8" s="53"/>
    </row>
    <row r="9" spans="1:8" ht="23.25">
      <c r="B9" s="4" t="s">
        <v>7</v>
      </c>
      <c r="C9" s="4"/>
      <c r="D9" s="52"/>
      <c r="E9" s="54"/>
      <c r="F9" s="8" t="s">
        <v>8</v>
      </c>
      <c r="G9" s="54"/>
      <c r="H9" s="53"/>
    </row>
    <row r="10" spans="1:8" s="9" customFormat="1" ht="23.25">
      <c r="B10" s="352" t="s">
        <v>9</v>
      </c>
      <c r="C10" s="352"/>
      <c r="D10" s="59"/>
      <c r="E10" s="60"/>
      <c r="F10" s="10" t="s">
        <v>10</v>
      </c>
      <c r="G10" s="56"/>
      <c r="H10" s="57"/>
    </row>
    <row r="11" spans="1:8" s="9" customFormat="1" ht="23.25">
      <c r="B11" s="352" t="s">
        <v>314</v>
      </c>
      <c r="C11" s="352"/>
      <c r="D11" s="59"/>
      <c r="E11" s="60"/>
      <c r="F11" s="10" t="s">
        <v>315</v>
      </c>
      <c r="G11" s="59"/>
      <c r="H11" s="60"/>
    </row>
    <row r="12" spans="1:8" ht="15.75" thickBot="1"/>
    <row r="13" spans="1:8">
      <c r="A13" s="11"/>
      <c r="B13" s="11"/>
      <c r="C13" s="11"/>
      <c r="D13" s="11"/>
      <c r="E13" s="11"/>
      <c r="F13" s="12"/>
      <c r="G13" s="11"/>
      <c r="H13" s="11"/>
    </row>
    <row r="14" spans="1:8" ht="18.75" thickBot="1">
      <c r="A14" s="13" t="s">
        <v>11</v>
      </c>
      <c r="B14" s="14" t="s">
        <v>12</v>
      </c>
      <c r="C14" s="14"/>
      <c r="F14" s="15" t="s">
        <v>13</v>
      </c>
      <c r="H14" s="16" t="s">
        <v>14</v>
      </c>
    </row>
    <row r="15" spans="1:8" ht="16.5" thickTop="1">
      <c r="A15" s="17"/>
    </row>
    <row r="16" spans="1:8" ht="15.75">
      <c r="B16" s="17" t="s">
        <v>15</v>
      </c>
      <c r="C16" s="17"/>
      <c r="F16" s="18">
        <f>'Line Item A'!G22</f>
        <v>0</v>
      </c>
      <c r="H16" s="19">
        <f>'Line Item A'!E22</f>
        <v>0</v>
      </c>
    </row>
    <row r="17" spans="1:8" ht="15.75">
      <c r="A17" t="s">
        <v>16</v>
      </c>
      <c r="B17" s="17" t="s">
        <v>250</v>
      </c>
      <c r="C17" s="17"/>
      <c r="F17" s="18">
        <f>'Line Item A'!G28</f>
        <v>0</v>
      </c>
      <c r="H17" s="19">
        <f>'Line Item A'!E28</f>
        <v>0</v>
      </c>
    </row>
    <row r="18" spans="1:8" ht="15.75">
      <c r="B18" s="17" t="s">
        <v>17</v>
      </c>
      <c r="C18" s="17"/>
      <c r="F18" s="18">
        <f>'Line Item A'!G33</f>
        <v>0</v>
      </c>
      <c r="H18" s="19">
        <f>'Line Item A'!E33</f>
        <v>0</v>
      </c>
    </row>
    <row r="19" spans="1:8" ht="15.75">
      <c r="B19" s="17" t="s">
        <v>18</v>
      </c>
      <c r="C19" s="17"/>
      <c r="F19" s="18">
        <f>'Line Item A'!G38</f>
        <v>0</v>
      </c>
      <c r="H19" s="19">
        <f>'Line Item A'!E38</f>
        <v>0</v>
      </c>
    </row>
    <row r="20" spans="1:8" ht="15.75">
      <c r="B20" s="17" t="s">
        <v>251</v>
      </c>
      <c r="C20" s="17"/>
      <c r="F20" s="18">
        <f>'Line Item A'!G43</f>
        <v>0</v>
      </c>
      <c r="H20" s="19">
        <f>'Line Item A'!E43</f>
        <v>0</v>
      </c>
    </row>
    <row r="21" spans="1:8" ht="15.75">
      <c r="B21" s="17" t="s">
        <v>19</v>
      </c>
      <c r="C21" s="17"/>
      <c r="F21" s="18">
        <f>'Line Item A'!G51</f>
        <v>0</v>
      </c>
      <c r="H21" s="19">
        <f>'Line Item A'!E51</f>
        <v>0</v>
      </c>
    </row>
    <row r="22" spans="1:8" ht="15.75">
      <c r="B22" s="17" t="s">
        <v>20</v>
      </c>
      <c r="C22" s="17"/>
      <c r="F22" s="18">
        <f>'Line Item A'!G56</f>
        <v>0</v>
      </c>
      <c r="H22" s="19">
        <f>'Line Item A'!E56</f>
        <v>0</v>
      </c>
    </row>
    <row r="23" spans="1:8" ht="15.75">
      <c r="B23" s="17" t="s">
        <v>21</v>
      </c>
      <c r="C23" s="17"/>
      <c r="F23" s="18">
        <f>'Line Item A'!G61</f>
        <v>0</v>
      </c>
      <c r="H23" s="19">
        <f>'Line Item A'!E61</f>
        <v>0</v>
      </c>
    </row>
    <row r="24" spans="1:8" ht="15.75">
      <c r="B24" s="17" t="s">
        <v>22</v>
      </c>
      <c r="C24" s="17"/>
      <c r="F24" s="18">
        <f>'Line Item A'!G66</f>
        <v>0</v>
      </c>
      <c r="H24" s="19">
        <f>'Line Item A'!E66</f>
        <v>0</v>
      </c>
    </row>
    <row r="26" spans="1:8" ht="18.75" thickBot="1">
      <c r="B26" s="14" t="s">
        <v>23</v>
      </c>
      <c r="C26" s="14"/>
      <c r="F26" s="20">
        <f>SUM(F16:F24)</f>
        <v>0</v>
      </c>
      <c r="H26" s="21">
        <f>SUM(H16:H24)</f>
        <v>0</v>
      </c>
    </row>
    <row r="27" spans="1:8" ht="11.25" customHeight="1" thickTop="1">
      <c r="F27" s="22"/>
    </row>
    <row r="28" spans="1:8" ht="18.75" thickBot="1">
      <c r="A28" s="13" t="s">
        <v>24</v>
      </c>
      <c r="B28" s="14" t="s">
        <v>25</v>
      </c>
      <c r="C28" s="14"/>
      <c r="E28" s="23" t="e">
        <f>F28/F26</f>
        <v>#DIV/0!</v>
      </c>
      <c r="F28" s="20">
        <f>'Line Item A'!G71</f>
        <v>0</v>
      </c>
      <c r="H28" s="24" t="s">
        <v>2</v>
      </c>
    </row>
    <row r="29" spans="1:8" ht="13.5" customHeight="1" thickTop="1"/>
    <row r="30" spans="1:8" s="25" customFormat="1" ht="18.75" thickBot="1">
      <c r="A30" s="13" t="s">
        <v>26</v>
      </c>
      <c r="B30" s="14" t="s">
        <v>27</v>
      </c>
      <c r="F30" s="20">
        <f>F26+F28</f>
        <v>0</v>
      </c>
    </row>
    <row r="31" spans="1:8" ht="15.75" thickTop="1"/>
    <row r="32" spans="1:8" ht="18">
      <c r="A32" s="13" t="s">
        <v>28</v>
      </c>
      <c r="B32" s="14" t="s">
        <v>29</v>
      </c>
      <c r="C32" s="14"/>
    </row>
    <row r="34" spans="2:6" ht="15.75">
      <c r="B34" s="17" t="s">
        <v>30</v>
      </c>
      <c r="C34" s="17"/>
      <c r="F34" s="18">
        <f>'Line Item A'!E92</f>
        <v>0</v>
      </c>
    </row>
    <row r="35" spans="2:6" ht="15.75">
      <c r="B35" s="17" t="s">
        <v>31</v>
      </c>
      <c r="C35" s="17"/>
      <c r="F35" s="18">
        <f>'Line Item A'!E98</f>
        <v>0</v>
      </c>
    </row>
    <row r="36" spans="2:6" ht="15.75">
      <c r="B36" s="17" t="s">
        <v>32</v>
      </c>
      <c r="C36" s="17"/>
      <c r="F36" s="18">
        <f>'Line Item A'!E100</f>
        <v>0</v>
      </c>
    </row>
    <row r="37" spans="2:6" ht="15.75">
      <c r="B37" s="17" t="s">
        <v>33</v>
      </c>
      <c r="C37" s="17"/>
      <c r="F37" s="18">
        <f>'Line Item A'!E106</f>
        <v>0</v>
      </c>
    </row>
    <row r="38" spans="2:6" ht="15.75">
      <c r="B38" s="17" t="s">
        <v>34</v>
      </c>
      <c r="C38" s="17"/>
      <c r="F38" s="18">
        <f>'Line Item A'!E114</f>
        <v>0</v>
      </c>
    </row>
    <row r="39" spans="2:6" ht="15.75">
      <c r="B39" s="17" t="s">
        <v>35</v>
      </c>
      <c r="C39" s="17"/>
      <c r="F39" s="18">
        <f>'Line Item A'!E120</f>
        <v>0</v>
      </c>
    </row>
    <row r="40" spans="2:6" ht="15.75">
      <c r="B40" s="17" t="s">
        <v>36</v>
      </c>
      <c r="C40" s="17"/>
      <c r="F40" s="18">
        <f>'Line Item A'!E128</f>
        <v>0</v>
      </c>
    </row>
    <row r="41" spans="2:6" ht="15.75">
      <c r="B41" s="17" t="s">
        <v>37</v>
      </c>
      <c r="C41" s="17"/>
      <c r="F41" s="18">
        <f>'Line Item A'!E135</f>
        <v>0</v>
      </c>
    </row>
    <row r="42" spans="2:6" ht="15.75">
      <c r="B42" s="17" t="s">
        <v>38</v>
      </c>
      <c r="C42" s="17"/>
      <c r="F42" s="18">
        <f>'Line Item A'!E137</f>
        <v>0</v>
      </c>
    </row>
    <row r="43" spans="2:6" ht="15.75">
      <c r="B43" s="17" t="s">
        <v>39</v>
      </c>
      <c r="C43" s="17"/>
      <c r="F43" s="18">
        <f>'Line Item A'!E139</f>
        <v>0</v>
      </c>
    </row>
    <row r="44" spans="2:6" ht="15.75">
      <c r="B44" s="17" t="s">
        <v>40</v>
      </c>
      <c r="C44" s="17"/>
      <c r="F44" s="18">
        <f>'Line Item A'!E145</f>
        <v>0</v>
      </c>
    </row>
    <row r="45" spans="2:6" ht="15.75">
      <c r="B45" s="17"/>
    </row>
    <row r="46" spans="2:6" ht="18.75" thickBot="1">
      <c r="B46" s="14" t="s">
        <v>41</v>
      </c>
      <c r="C46" s="14"/>
      <c r="F46" s="20">
        <f>SUM(F34:F44)</f>
        <v>0</v>
      </c>
    </row>
    <row r="47" spans="2:6" ht="15.75" thickTop="1">
      <c r="F47" s="22"/>
    </row>
    <row r="48" spans="2:6">
      <c r="F48" s="22"/>
    </row>
    <row r="49" spans="1:6" ht="18.75" thickBot="1">
      <c r="A49" s="13" t="s">
        <v>42</v>
      </c>
      <c r="B49" s="14" t="s">
        <v>43</v>
      </c>
      <c r="C49" s="14"/>
      <c r="F49" s="20">
        <f>SUM(F30+F46)</f>
        <v>0</v>
      </c>
    </row>
    <row r="50" spans="1:6" ht="15.75" thickTop="1">
      <c r="F50" s="22"/>
    </row>
    <row r="51" spans="1:6" ht="15.75">
      <c r="E51" s="26" t="s">
        <v>147</v>
      </c>
      <c r="F51" s="22"/>
    </row>
    <row r="52" spans="1:6" ht="18.75" thickBot="1">
      <c r="A52" s="13" t="s">
        <v>44</v>
      </c>
      <c r="B52" s="14" t="s">
        <v>45</v>
      </c>
      <c r="C52" s="14"/>
      <c r="E52" s="23" t="e">
        <f>F52/F49</f>
        <v>#DIV/0!</v>
      </c>
      <c r="F52" s="20">
        <f>'Line Item A'!E152</f>
        <v>0</v>
      </c>
    </row>
    <row r="53" spans="1:6" ht="15.75" thickTop="1">
      <c r="F53" s="22"/>
    </row>
    <row r="54" spans="1:6" ht="18.75" thickBot="1">
      <c r="A54" s="13" t="s">
        <v>46</v>
      </c>
      <c r="B54" s="14" t="s">
        <v>47</v>
      </c>
      <c r="C54" s="14"/>
      <c r="F54" s="20">
        <f>'Line Item A'!E154</f>
        <v>0</v>
      </c>
    </row>
    <row r="55" spans="1:6" ht="15.75" thickTop="1">
      <c r="F55" s="22"/>
    </row>
    <row r="56" spans="1:6" ht="18.75" thickBot="1">
      <c r="A56" s="13" t="s">
        <v>48</v>
      </c>
      <c r="B56" s="14" t="s">
        <v>49</v>
      </c>
      <c r="C56" s="14"/>
      <c r="F56" s="20">
        <f>SUM(F49+F52+F54)</f>
        <v>0</v>
      </c>
    </row>
    <row r="57" spans="1:6" ht="15.75" thickTop="1">
      <c r="F57" s="22"/>
    </row>
    <row r="58" spans="1:6" ht="18.75" thickBot="1">
      <c r="A58" s="13" t="s">
        <v>50</v>
      </c>
      <c r="B58" s="14" t="s">
        <v>51</v>
      </c>
      <c r="C58" s="14"/>
      <c r="F58" s="20">
        <f>'Line Item A'!E158</f>
        <v>0</v>
      </c>
    </row>
    <row r="59" spans="1:6" ht="16.5" thickTop="1">
      <c r="F59" s="27" t="s">
        <v>2</v>
      </c>
    </row>
    <row r="60" spans="1:6" ht="18.75" thickBot="1">
      <c r="A60" s="13" t="s">
        <v>52</v>
      </c>
      <c r="B60" s="14" t="s">
        <v>53</v>
      </c>
      <c r="C60" s="14"/>
      <c r="F60" s="20">
        <f>'Line Item A'!E160</f>
        <v>0</v>
      </c>
    </row>
    <row r="61" spans="1:6" ht="18.75" thickTop="1">
      <c r="A61" s="13"/>
      <c r="B61" s="14"/>
      <c r="C61" s="14"/>
      <c r="F61" s="28"/>
    </row>
    <row r="62" spans="1:6" ht="18.75" thickBot="1">
      <c r="A62" s="13" t="s">
        <v>54</v>
      </c>
      <c r="B62" s="14" t="s">
        <v>223</v>
      </c>
      <c r="C62" s="14"/>
      <c r="F62" s="20">
        <f>'Line Item A'!E162+'Line Item A'!E164</f>
        <v>0</v>
      </c>
    </row>
    <row r="63" spans="1:6" ht="18.75" thickTop="1">
      <c r="A63" s="25"/>
      <c r="B63" s="14"/>
      <c r="C63" s="14"/>
      <c r="F63" s="27"/>
    </row>
    <row r="64" spans="1:6" ht="18.75" thickBot="1">
      <c r="A64" s="13" t="s">
        <v>55</v>
      </c>
      <c r="B64" s="14" t="s">
        <v>224</v>
      </c>
      <c r="C64" s="14"/>
      <c r="F64" s="20">
        <f>F56+F58+F60+F62</f>
        <v>0</v>
      </c>
    </row>
    <row r="65" spans="1:8" ht="18.75" thickTop="1">
      <c r="B65" s="25"/>
      <c r="C65" s="25"/>
      <c r="F65" s="29"/>
    </row>
    <row r="66" spans="1:8" ht="18.75" thickBot="1">
      <c r="A66" s="13" t="s">
        <v>56</v>
      </c>
      <c r="B66" s="14" t="s">
        <v>58</v>
      </c>
      <c r="C66" s="14"/>
      <c r="F66" s="20">
        <f>'Line Item A'!E168</f>
        <v>0</v>
      </c>
    </row>
    <row r="67" spans="1:8" ht="15.75" thickTop="1">
      <c r="F67" s="22"/>
    </row>
    <row r="68" spans="1:8" ht="18.75" thickBot="1">
      <c r="A68" s="13" t="s">
        <v>57</v>
      </c>
      <c r="B68" s="14" t="s">
        <v>244</v>
      </c>
      <c r="C68" s="14"/>
      <c r="F68" s="20">
        <f>F64-F66</f>
        <v>0</v>
      </c>
    </row>
    <row r="69" spans="1:8" ht="15.75" thickTop="1">
      <c r="F69" s="22"/>
    </row>
    <row r="70" spans="1:8" ht="18">
      <c r="A70" s="14"/>
      <c r="B70" s="188"/>
      <c r="C70" s="189"/>
      <c r="D70" s="30"/>
      <c r="E70" s="30"/>
      <c r="F70" s="28"/>
    </row>
    <row r="71" spans="1:8" ht="18">
      <c r="B71" s="190"/>
      <c r="C71" s="30"/>
      <c r="D71" s="30"/>
      <c r="E71" s="30"/>
      <c r="F71" s="28"/>
    </row>
    <row r="72" spans="1:8" ht="18">
      <c r="B72" s="190"/>
      <c r="C72" s="30"/>
      <c r="D72" s="30"/>
      <c r="E72" s="30"/>
      <c r="F72" s="191"/>
    </row>
    <row r="73" spans="1:8" ht="18">
      <c r="B73" s="190"/>
      <c r="C73" s="30"/>
      <c r="D73" s="30"/>
      <c r="E73" s="30"/>
      <c r="F73" s="191"/>
    </row>
    <row r="74" spans="1:8" ht="18">
      <c r="B74" s="190"/>
      <c r="C74" s="30"/>
      <c r="D74" s="30"/>
      <c r="E74" s="30"/>
      <c r="F74" s="28"/>
    </row>
    <row r="75" spans="1:8">
      <c r="F75" s="22"/>
    </row>
    <row r="76" spans="1:8">
      <c r="A76" s="30"/>
      <c r="B76" s="46"/>
      <c r="C76" s="46"/>
      <c r="D76" s="46"/>
      <c r="E76" s="46"/>
      <c r="F76" s="47"/>
      <c r="G76" s="46"/>
      <c r="H76" s="30"/>
    </row>
    <row r="77" spans="1:8">
      <c r="B77" s="48"/>
      <c r="C77" s="48"/>
      <c r="D77" s="48"/>
      <c r="E77" s="48"/>
      <c r="F77" s="49"/>
      <c r="G77" s="48"/>
    </row>
    <row r="78" spans="1:8" ht="18">
      <c r="B78" s="50" t="s">
        <v>245</v>
      </c>
      <c r="C78" s="50"/>
      <c r="D78" s="51"/>
      <c r="E78" s="51"/>
      <c r="F78" s="49"/>
      <c r="G78" s="45" t="s">
        <v>6</v>
      </c>
    </row>
    <row r="79" spans="1:8">
      <c r="B79" s="48"/>
      <c r="C79" s="48"/>
      <c r="D79" s="48"/>
      <c r="E79" s="48"/>
      <c r="F79" s="49"/>
      <c r="G79" s="48"/>
    </row>
    <row r="80" spans="1:8">
      <c r="B80" s="48"/>
      <c r="C80" s="48"/>
      <c r="D80" s="48"/>
      <c r="E80" s="48"/>
      <c r="F80" s="49"/>
      <c r="G80" s="48"/>
    </row>
    <row r="81" spans="2:7" ht="18">
      <c r="B81" s="50" t="s">
        <v>246</v>
      </c>
      <c r="C81" s="50"/>
      <c r="D81" s="51"/>
      <c r="E81" s="51"/>
      <c r="F81" s="49"/>
      <c r="G81" s="45" t="s">
        <v>6</v>
      </c>
    </row>
    <row r="82" spans="2:7">
      <c r="B82" s="48"/>
      <c r="C82" s="48"/>
      <c r="D82" s="48"/>
      <c r="E82" s="48"/>
      <c r="F82" s="49"/>
      <c r="G82" s="48"/>
    </row>
    <row r="83" spans="2:7">
      <c r="B83" s="48"/>
      <c r="C83" s="48"/>
      <c r="D83" s="48"/>
      <c r="E83" s="48"/>
      <c r="F83" s="49"/>
      <c r="G83" s="48"/>
    </row>
    <row r="84" spans="2:7" ht="18">
      <c r="B84" s="50" t="s">
        <v>59</v>
      </c>
      <c r="C84" s="50"/>
      <c r="D84" s="51"/>
      <c r="E84" s="51"/>
      <c r="F84" s="49"/>
      <c r="G84" s="45" t="s">
        <v>6</v>
      </c>
    </row>
  </sheetData>
  <sheetProtection sheet="1" objects="1" scenarios="1"/>
  <mergeCells count="2">
    <mergeCell ref="B10:C10"/>
    <mergeCell ref="B11:C11"/>
  </mergeCells>
  <pageMargins left="0.25" right="0.25" top="0.21299999999999999" bottom="0.21299999999999999" header="0.5" footer="0.5"/>
  <pageSetup paperSize="5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P37"/>
  <sheetViews>
    <sheetView workbookViewId="0">
      <selection activeCell="D8" sqref="D8"/>
    </sheetView>
  </sheetViews>
  <sheetFormatPr defaultColWidth="7.5546875" defaultRowHeight="15"/>
  <cols>
    <col min="1" max="2" width="8.88671875" customWidth="1"/>
    <col min="3" max="3" width="7.5546875" customWidth="1"/>
    <col min="4" max="4" width="13.77734375" bestFit="1" customWidth="1"/>
    <col min="5" max="5" width="0.88671875" customWidth="1"/>
    <col min="6" max="6" width="13.77734375" customWidth="1"/>
    <col min="7" max="7" width="0.88671875" customWidth="1"/>
    <col min="8" max="8" width="13.77734375" customWidth="1"/>
    <col min="9" max="9" width="1.33203125" customWidth="1"/>
    <col min="10" max="10" width="13.77734375" customWidth="1"/>
    <col min="11" max="11" width="1.33203125" customWidth="1"/>
    <col min="12" max="12" width="13.77734375" customWidth="1"/>
    <col min="13" max="13" width="1.33203125" customWidth="1"/>
    <col min="14" max="14" width="13.77734375" customWidth="1"/>
    <col min="15" max="15" width="1.33203125" customWidth="1"/>
    <col min="16" max="16" width="17.6640625" customWidth="1"/>
    <col min="17" max="255" width="8.88671875" customWidth="1"/>
  </cols>
  <sheetData>
    <row r="1" spans="1:16" ht="18">
      <c r="D1" s="154"/>
      <c r="E1" s="154"/>
      <c r="F1" s="154"/>
      <c r="G1" s="154"/>
      <c r="H1" s="154"/>
      <c r="I1" s="154"/>
      <c r="J1" s="154"/>
      <c r="K1" s="154"/>
      <c r="L1" s="371"/>
      <c r="M1" s="371"/>
      <c r="N1" s="371"/>
      <c r="P1" s="295">
        <f>'Budget Summary'!D7</f>
        <v>0</v>
      </c>
    </row>
    <row r="2" spans="1:16" ht="18">
      <c r="D2" s="154"/>
      <c r="E2" s="154"/>
      <c r="F2" s="154"/>
      <c r="G2" s="154"/>
      <c r="H2" s="154"/>
      <c r="I2" s="154"/>
      <c r="J2" s="154"/>
      <c r="M2" s="180"/>
      <c r="N2" s="162" t="s">
        <v>61</v>
      </c>
      <c r="P2" s="298">
        <f>'Budget Summary'!G8</f>
        <v>0</v>
      </c>
    </row>
    <row r="3" spans="1:16" ht="20.25">
      <c r="F3" s="296" t="s">
        <v>265</v>
      </c>
      <c r="G3" s="154"/>
      <c r="H3" s="154"/>
    </row>
    <row r="4" spans="1:16">
      <c r="A4" s="280"/>
      <c r="B4" s="30"/>
      <c r="C4" s="30"/>
      <c r="D4" s="30"/>
      <c r="E4" s="30"/>
      <c r="F4" s="30"/>
      <c r="G4" s="30"/>
      <c r="H4" s="30"/>
      <c r="I4" s="30"/>
      <c r="J4" s="30"/>
      <c r="K4" s="30"/>
    </row>
    <row r="6" spans="1:16" ht="31.5" customHeight="1">
      <c r="A6" s="17" t="s">
        <v>266</v>
      </c>
      <c r="B6" s="297"/>
      <c r="C6" s="297"/>
      <c r="D6" s="299" t="s">
        <v>267</v>
      </c>
      <c r="E6" s="300"/>
      <c r="F6" s="299" t="s">
        <v>268</v>
      </c>
      <c r="G6" s="300"/>
      <c r="H6" s="299" t="s">
        <v>269</v>
      </c>
      <c r="I6" s="300"/>
      <c r="J6" s="299" t="s">
        <v>286</v>
      </c>
      <c r="K6" s="300"/>
      <c r="L6" s="299" t="s">
        <v>289</v>
      </c>
      <c r="M6" s="300"/>
      <c r="N6" s="299" t="s">
        <v>288</v>
      </c>
      <c r="O6" s="300"/>
      <c r="P6" s="299" t="s">
        <v>287</v>
      </c>
    </row>
    <row r="7" spans="1:16">
      <c r="D7" s="276"/>
      <c r="E7" s="281"/>
      <c r="F7" s="281"/>
      <c r="G7" s="281"/>
      <c r="H7" s="281"/>
      <c r="I7" s="281"/>
      <c r="J7" s="282"/>
      <c r="K7" s="281"/>
      <c r="L7" s="281"/>
      <c r="M7" s="281"/>
      <c r="N7" s="283"/>
      <c r="O7" s="281"/>
      <c r="P7" s="281"/>
    </row>
    <row r="8" spans="1:16">
      <c r="A8" t="s">
        <v>270</v>
      </c>
      <c r="D8" s="285"/>
      <c r="F8" s="279"/>
      <c r="G8" s="30"/>
      <c r="H8" s="279"/>
      <c r="I8" s="30"/>
      <c r="J8" s="279"/>
      <c r="K8" s="30"/>
      <c r="L8" s="286">
        <v>0</v>
      </c>
      <c r="M8" s="30"/>
      <c r="N8" s="287"/>
      <c r="O8" s="30"/>
      <c r="P8" s="301"/>
    </row>
    <row r="9" spans="1:16">
      <c r="A9" s="284" t="s">
        <v>271</v>
      </c>
      <c r="D9" s="285"/>
      <c r="F9" s="279"/>
      <c r="G9" s="30"/>
      <c r="H9" s="279"/>
      <c r="I9" s="30"/>
      <c r="J9" s="279"/>
      <c r="K9" s="30"/>
      <c r="L9" s="278"/>
      <c r="M9" s="30"/>
      <c r="N9" s="287"/>
      <c r="O9" s="30"/>
      <c r="P9" s="302"/>
    </row>
    <row r="10" spans="1:16">
      <c r="A10" s="284"/>
      <c r="D10" s="285"/>
      <c r="F10" s="279"/>
      <c r="G10" s="30"/>
      <c r="H10" s="279"/>
      <c r="I10" s="30"/>
      <c r="J10" s="279"/>
      <c r="K10" s="30"/>
      <c r="L10" s="279"/>
      <c r="M10" s="30"/>
      <c r="N10" s="287"/>
      <c r="O10" s="30"/>
      <c r="P10" s="301"/>
    </row>
    <row r="11" spans="1:16">
      <c r="A11" t="s">
        <v>272</v>
      </c>
      <c r="D11" s="277"/>
      <c r="E11" s="30"/>
      <c r="F11" s="279"/>
      <c r="G11" s="30"/>
      <c r="H11" s="279"/>
      <c r="I11" s="30"/>
      <c r="J11" s="279"/>
      <c r="K11" s="30"/>
      <c r="L11" s="286">
        <v>0</v>
      </c>
      <c r="M11" s="30"/>
      <c r="N11" s="287"/>
      <c r="O11" s="30"/>
      <c r="P11" s="301"/>
    </row>
    <row r="12" spans="1:16">
      <c r="A12" s="284" t="s">
        <v>271</v>
      </c>
      <c r="D12" s="285"/>
      <c r="F12" s="279"/>
      <c r="G12" s="30"/>
      <c r="H12" s="279"/>
      <c r="I12" s="30"/>
      <c r="J12" s="279"/>
      <c r="K12" s="30"/>
      <c r="L12" s="279"/>
      <c r="M12" s="30"/>
      <c r="N12" s="287"/>
      <c r="O12" s="30"/>
      <c r="P12" s="301"/>
    </row>
    <row r="13" spans="1:16">
      <c r="A13" s="284"/>
      <c r="D13" s="285"/>
      <c r="F13" s="279"/>
      <c r="G13" s="30"/>
      <c r="H13" s="279"/>
      <c r="I13" s="30"/>
      <c r="J13" s="279"/>
      <c r="K13" s="30"/>
      <c r="L13" s="279"/>
      <c r="M13" s="30"/>
      <c r="N13" s="287"/>
      <c r="O13" s="30"/>
      <c r="P13" s="301"/>
    </row>
    <row r="14" spans="1:16">
      <c r="A14" t="s">
        <v>273</v>
      </c>
      <c r="D14" s="277"/>
      <c r="E14" s="30"/>
      <c r="F14" s="279"/>
      <c r="G14" s="30"/>
      <c r="H14" s="279"/>
      <c r="I14" s="30"/>
      <c r="J14" s="279"/>
      <c r="K14" s="30"/>
      <c r="L14" s="286">
        <v>0</v>
      </c>
      <c r="M14" s="30"/>
      <c r="N14" s="287"/>
      <c r="O14" s="30"/>
      <c r="P14" s="301"/>
    </row>
    <row r="15" spans="1:16">
      <c r="A15" s="284" t="s">
        <v>274</v>
      </c>
      <c r="D15" s="285"/>
      <c r="F15" s="279"/>
      <c r="G15" s="30"/>
      <c r="H15" s="279"/>
      <c r="I15" s="30"/>
      <c r="J15" s="279"/>
      <c r="K15" s="30"/>
      <c r="L15" s="279"/>
      <c r="M15" s="30"/>
      <c r="N15" s="287"/>
      <c r="O15" s="30"/>
      <c r="P15" s="301"/>
    </row>
    <row r="16" spans="1:16">
      <c r="A16" s="284"/>
      <c r="D16" s="285"/>
      <c r="F16" s="279"/>
      <c r="G16" s="30"/>
      <c r="H16" s="279"/>
      <c r="I16" s="30"/>
      <c r="J16" s="279"/>
      <c r="K16" s="30"/>
      <c r="L16" s="279"/>
      <c r="M16" s="30"/>
      <c r="N16" s="287"/>
      <c r="O16" s="30"/>
      <c r="P16" s="301"/>
    </row>
    <row r="17" spans="1:16">
      <c r="A17" t="s">
        <v>275</v>
      </c>
      <c r="D17" s="277"/>
      <c r="E17" s="30"/>
      <c r="F17" s="279"/>
      <c r="G17" s="30"/>
      <c r="H17" s="279"/>
      <c r="I17" s="30"/>
      <c r="J17" s="279"/>
      <c r="K17" s="30"/>
      <c r="L17" s="286">
        <v>0</v>
      </c>
      <c r="M17" s="30"/>
      <c r="N17" s="287"/>
      <c r="O17" s="30"/>
      <c r="P17" s="301"/>
    </row>
    <row r="18" spans="1:16">
      <c r="A18" s="288" t="s">
        <v>276</v>
      </c>
      <c r="D18" s="285"/>
      <c r="F18" s="279"/>
      <c r="G18" s="30"/>
      <c r="H18" s="279"/>
      <c r="I18" s="30"/>
      <c r="J18" s="279"/>
      <c r="K18" s="30"/>
      <c r="L18" s="279"/>
      <c r="M18" s="30"/>
      <c r="N18" s="287"/>
      <c r="O18" s="30"/>
      <c r="P18" s="301"/>
    </row>
    <row r="19" spans="1:16">
      <c r="D19" s="285"/>
      <c r="F19" s="279"/>
      <c r="G19" s="30"/>
      <c r="H19" s="279"/>
      <c r="I19" s="30"/>
      <c r="J19" s="279"/>
      <c r="K19" s="30"/>
      <c r="L19" s="279"/>
      <c r="M19" s="30"/>
      <c r="N19" s="287"/>
      <c r="O19" s="30"/>
      <c r="P19" s="301"/>
    </row>
    <row r="20" spans="1:16">
      <c r="A20" t="s">
        <v>277</v>
      </c>
      <c r="D20" s="277"/>
      <c r="E20" s="30"/>
      <c r="F20" s="279"/>
      <c r="G20" s="30"/>
      <c r="H20" s="279"/>
      <c r="I20" s="30"/>
      <c r="J20" s="279"/>
      <c r="K20" s="30"/>
      <c r="L20" s="286">
        <v>0</v>
      </c>
      <c r="M20" s="30"/>
      <c r="N20" s="287"/>
      <c r="O20" s="30"/>
      <c r="P20" s="301"/>
    </row>
    <row r="21" spans="1:16">
      <c r="D21" s="277"/>
      <c r="E21" s="30"/>
      <c r="F21" s="279"/>
      <c r="G21" s="30"/>
      <c r="H21" s="279"/>
      <c r="I21" s="30"/>
      <c r="J21" s="279"/>
      <c r="K21" s="30"/>
      <c r="L21" s="286"/>
      <c r="M21" s="30"/>
      <c r="N21" s="287"/>
      <c r="O21" s="30"/>
      <c r="P21" s="301"/>
    </row>
    <row r="22" spans="1:16">
      <c r="A22" t="s">
        <v>278</v>
      </c>
      <c r="B22" s="289"/>
      <c r="C22" s="289"/>
      <c r="D22" s="277"/>
      <c r="E22" s="30"/>
      <c r="F22" s="279"/>
      <c r="G22" s="30"/>
      <c r="H22" s="279"/>
      <c r="I22" s="30"/>
      <c r="J22" s="279"/>
      <c r="K22" s="30"/>
      <c r="L22" s="286">
        <v>0</v>
      </c>
      <c r="M22" s="30"/>
      <c r="N22" s="287"/>
      <c r="O22" s="30"/>
      <c r="P22" s="301"/>
    </row>
    <row r="24" spans="1:16" ht="15.75" thickBot="1">
      <c r="A24" s="154" t="s">
        <v>279</v>
      </c>
      <c r="B24" s="154"/>
      <c r="C24" s="154"/>
      <c r="D24" s="154"/>
      <c r="N24" s="290"/>
      <c r="P24" s="291">
        <f>SUM(P8:P22)</f>
        <v>0</v>
      </c>
    </row>
    <row r="25" spans="1:16" ht="15.75" thickTop="1">
      <c r="A25" s="154"/>
      <c r="B25" s="154"/>
      <c r="C25" s="154"/>
      <c r="D25" s="154"/>
      <c r="P25" s="290"/>
    </row>
    <row r="26" spans="1:16">
      <c r="A26" s="154"/>
    </row>
    <row r="27" spans="1:16">
      <c r="A27" s="154" t="s">
        <v>280</v>
      </c>
    </row>
    <row r="28" spans="1:16">
      <c r="A28" s="165" t="s">
        <v>281</v>
      </c>
    </row>
    <row r="29" spans="1:16" s="165" customFormat="1" ht="12.75">
      <c r="A29" s="165" t="s">
        <v>292</v>
      </c>
    </row>
    <row r="30" spans="1:16" s="165" customFormat="1" ht="12.75">
      <c r="A30" s="165" t="s">
        <v>282</v>
      </c>
      <c r="P30" s="292"/>
    </row>
    <row r="31" spans="1:16" s="165" customFormat="1" ht="12.75">
      <c r="A31" s="165" t="s">
        <v>283</v>
      </c>
      <c r="P31" s="292"/>
    </row>
    <row r="32" spans="1:16" s="165" customFormat="1" ht="12.75">
      <c r="P32" s="292"/>
    </row>
    <row r="33" spans="1:16">
      <c r="A33" s="154" t="s">
        <v>290</v>
      </c>
      <c r="B33" s="154"/>
      <c r="C33" s="154"/>
      <c r="D33" s="154"/>
      <c r="H33" s="279"/>
      <c r="I33" s="279"/>
      <c r="J33" s="279"/>
      <c r="L33" s="279"/>
      <c r="N33" s="279"/>
      <c r="O33" s="279"/>
      <c r="P33" s="287"/>
    </row>
    <row r="34" spans="1:16">
      <c r="H34" t="s">
        <v>284</v>
      </c>
      <c r="N34" t="s">
        <v>285</v>
      </c>
      <c r="P34" s="290"/>
    </row>
    <row r="36" spans="1:16" s="294" customFormat="1" ht="12.75">
      <c r="A36" s="293"/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</row>
    <row r="37" spans="1:16" s="294" customFormat="1" ht="12.75">
      <c r="A37" s="293"/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</row>
  </sheetData>
  <mergeCells count="1">
    <mergeCell ref="L1:N1"/>
  </mergeCells>
  <pageMargins left="0.7" right="0.7" top="0.75" bottom="0.75" header="0.3" footer="0.3"/>
  <pageSetup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rgb="FFFF0000"/>
  </sheetPr>
  <dimension ref="A1:AU7"/>
  <sheetViews>
    <sheetView zoomScaleNormal="100" workbookViewId="0">
      <selection activeCell="D23" sqref="D23"/>
    </sheetView>
  </sheetViews>
  <sheetFormatPr defaultRowHeight="15"/>
  <cols>
    <col min="1" max="1" width="19" bestFit="1" customWidth="1"/>
    <col min="2" max="2" width="8.44140625" bestFit="1" customWidth="1"/>
    <col min="3" max="3" width="8.21875" bestFit="1" customWidth="1"/>
    <col min="4" max="4" width="9.109375" bestFit="1" customWidth="1"/>
    <col min="5" max="5" width="17.6640625" bestFit="1" customWidth="1"/>
    <col min="6" max="6" width="16.21875" bestFit="1" customWidth="1"/>
    <col min="7" max="7" width="15.109375" bestFit="1" customWidth="1"/>
    <col min="8" max="8" width="13.33203125" bestFit="1" customWidth="1"/>
    <col min="9" max="9" width="16.6640625" bestFit="1" customWidth="1"/>
    <col min="10" max="10" width="12.21875" bestFit="1" customWidth="1"/>
    <col min="11" max="11" width="30.44140625" customWidth="1"/>
    <col min="12" max="12" width="7.21875" bestFit="1" customWidth="1"/>
    <col min="13" max="13" width="23.33203125" bestFit="1" customWidth="1"/>
    <col min="14" max="14" width="13.33203125" bestFit="1" customWidth="1"/>
    <col min="15" max="15" width="8.88671875" bestFit="1" customWidth="1"/>
    <col min="16" max="16" width="13" customWidth="1"/>
    <col min="17" max="17" width="13.44140625" bestFit="1" customWidth="1"/>
    <col min="18" max="18" width="11.77734375" customWidth="1"/>
    <col min="19" max="19" width="12" customWidth="1"/>
    <col min="20" max="20" width="8.21875" customWidth="1"/>
    <col min="21" max="21" width="13" customWidth="1"/>
    <col min="22" max="22" width="11" customWidth="1"/>
    <col min="23" max="23" width="11.77734375" bestFit="1" customWidth="1"/>
    <col min="24" max="25" width="10.77734375" customWidth="1"/>
    <col min="26" max="26" width="11.5546875" customWidth="1"/>
    <col min="27" max="27" width="22.33203125" bestFit="1" customWidth="1"/>
    <col min="28" max="28" width="8" bestFit="1" customWidth="1"/>
    <col min="29" max="29" width="14.88671875" bestFit="1" customWidth="1"/>
    <col min="30" max="30" width="11.6640625" bestFit="1" customWidth="1"/>
    <col min="31" max="31" width="18" bestFit="1" customWidth="1"/>
    <col min="32" max="32" width="27.5546875" bestFit="1" customWidth="1"/>
    <col min="33" max="33" width="18.109375" bestFit="1" customWidth="1"/>
    <col min="35" max="35" width="12.6640625" bestFit="1" customWidth="1"/>
    <col min="36" max="36" width="10.6640625" customWidth="1"/>
    <col min="37" max="44" width="12.33203125" customWidth="1"/>
    <col min="45" max="46" width="10" bestFit="1" customWidth="1"/>
    <col min="47" max="47" width="10.109375" bestFit="1" customWidth="1"/>
  </cols>
  <sheetData>
    <row r="1" spans="1:47" ht="15.75">
      <c r="A1" s="26" t="s">
        <v>225</v>
      </c>
      <c r="B1" s="26" t="s">
        <v>135</v>
      </c>
      <c r="C1" s="26" t="s">
        <v>137</v>
      </c>
      <c r="D1" s="26" t="s">
        <v>138</v>
      </c>
      <c r="E1" s="26" t="s">
        <v>141</v>
      </c>
      <c r="F1" s="26" t="s">
        <v>139</v>
      </c>
      <c r="G1" s="26" t="s">
        <v>136</v>
      </c>
      <c r="H1" s="26" t="s">
        <v>140</v>
      </c>
      <c r="I1" s="26" t="s">
        <v>142</v>
      </c>
      <c r="J1" s="26" t="s">
        <v>162</v>
      </c>
      <c r="K1" s="26" t="s">
        <v>168</v>
      </c>
      <c r="L1" s="26" t="s">
        <v>163</v>
      </c>
      <c r="M1" s="26" t="s">
        <v>164</v>
      </c>
      <c r="N1" s="26" t="s">
        <v>165</v>
      </c>
      <c r="O1" s="26" t="s">
        <v>166</v>
      </c>
      <c r="P1" s="26" t="s">
        <v>125</v>
      </c>
      <c r="Q1" s="26" t="s">
        <v>304</v>
      </c>
      <c r="R1" s="26" t="s">
        <v>310</v>
      </c>
      <c r="S1" s="26" t="s">
        <v>305</v>
      </c>
      <c r="T1" s="26" t="s">
        <v>306</v>
      </c>
      <c r="U1" s="26" t="s">
        <v>311</v>
      </c>
      <c r="V1" s="26" t="s">
        <v>307</v>
      </c>
      <c r="W1" s="26" t="s">
        <v>308</v>
      </c>
      <c r="X1" s="26" t="s">
        <v>309</v>
      </c>
      <c r="Y1" s="26" t="s">
        <v>313</v>
      </c>
      <c r="Z1" s="26" t="s">
        <v>143</v>
      </c>
      <c r="AA1" s="26" t="s">
        <v>31</v>
      </c>
      <c r="AB1" s="26" t="s">
        <v>33</v>
      </c>
      <c r="AC1" s="26" t="s">
        <v>34</v>
      </c>
      <c r="AD1" s="26" t="s">
        <v>144</v>
      </c>
      <c r="AE1" s="26" t="s">
        <v>36</v>
      </c>
      <c r="AF1" s="26" t="s">
        <v>145</v>
      </c>
      <c r="AG1" s="26" t="s">
        <v>39</v>
      </c>
      <c r="AH1" s="26" t="s">
        <v>38</v>
      </c>
      <c r="AI1" s="26" t="s">
        <v>146</v>
      </c>
      <c r="AJ1" s="26" t="s">
        <v>293</v>
      </c>
      <c r="AK1" s="26" t="s">
        <v>301</v>
      </c>
      <c r="AL1" s="26" t="s">
        <v>294</v>
      </c>
      <c r="AM1" s="26" t="s">
        <v>295</v>
      </c>
      <c r="AN1" s="26" t="s">
        <v>300</v>
      </c>
      <c r="AO1" s="26" t="s">
        <v>296</v>
      </c>
      <c r="AP1" s="26" t="s">
        <v>297</v>
      </c>
      <c r="AQ1" s="26" t="s">
        <v>298</v>
      </c>
      <c r="AR1" s="26" t="s">
        <v>299</v>
      </c>
      <c r="AS1" s="26" t="s">
        <v>302</v>
      </c>
      <c r="AT1" s="26" t="s">
        <v>303</v>
      </c>
      <c r="AU1" s="26" t="s">
        <v>312</v>
      </c>
    </row>
    <row r="2" spans="1:47">
      <c r="A2" s="39"/>
      <c r="B2" s="100">
        <f>'Line Item A'!B9</f>
        <v>0</v>
      </c>
      <c r="C2" s="40" t="e">
        <f>'Line Item A'!D172</f>
        <v>#DIV/0!</v>
      </c>
      <c r="D2" s="40" t="e">
        <f>'Line Item A'!E172</f>
        <v>#DIV/0!</v>
      </c>
      <c r="E2" s="38">
        <f>'Line Item A'!D170</f>
        <v>0</v>
      </c>
      <c r="F2" s="38">
        <f>'Line Item A'!E170</f>
        <v>0</v>
      </c>
      <c r="G2" s="145">
        <f>'Line Item A'!B172/100</f>
        <v>0</v>
      </c>
      <c r="H2" s="101"/>
      <c r="I2" s="102"/>
      <c r="J2" s="103">
        <f>'Budget Summary'!F62</f>
        <v>0</v>
      </c>
      <c r="K2" s="103">
        <f>'Budget Summary'!F56</f>
        <v>0</v>
      </c>
      <c r="L2" s="103">
        <f>'Budget Summary'!F58</f>
        <v>0</v>
      </c>
      <c r="M2" s="103">
        <f>'Budget Summary'!F60</f>
        <v>0</v>
      </c>
      <c r="N2" s="103">
        <f>'Budget Summary'!F64</f>
        <v>0</v>
      </c>
      <c r="O2" s="103">
        <f>'Budget Summary'!F66</f>
        <v>0</v>
      </c>
      <c r="P2" s="41">
        <f>'Budget Summary'!F54</f>
        <v>0</v>
      </c>
      <c r="Q2" s="38">
        <f>'Budget Summary'!F16</f>
        <v>0</v>
      </c>
      <c r="R2" s="38">
        <f>'Budget Summary'!F17</f>
        <v>0</v>
      </c>
      <c r="S2" s="38">
        <f>'Budget Summary'!F18</f>
        <v>0</v>
      </c>
      <c r="T2" s="43">
        <f>'Budget Summary'!F19</f>
        <v>0</v>
      </c>
      <c r="U2" s="43">
        <f>'Budget Summary'!F20</f>
        <v>0</v>
      </c>
      <c r="V2" s="38">
        <f>'Budget Summary'!F21</f>
        <v>0</v>
      </c>
      <c r="W2" s="38">
        <f>'Budget Summary'!F22</f>
        <v>0</v>
      </c>
      <c r="X2" s="38">
        <f>'Budget Summary'!F23</f>
        <v>0</v>
      </c>
      <c r="Y2" s="38">
        <f>'Budget Summary'!F24</f>
        <v>0</v>
      </c>
      <c r="Z2" s="38">
        <f>'Budget Summary'!F34</f>
        <v>0</v>
      </c>
      <c r="AA2" s="38">
        <f>'Budget Summary'!F35</f>
        <v>0</v>
      </c>
      <c r="AB2" s="38">
        <f>'Budget Summary'!F37</f>
        <v>0</v>
      </c>
      <c r="AC2" s="38">
        <f>'Budget Summary'!F38</f>
        <v>0</v>
      </c>
      <c r="AD2" s="38">
        <f>'Budget Summary'!F39</f>
        <v>0</v>
      </c>
      <c r="AE2" s="38">
        <f>'Budget Summary'!F40</f>
        <v>0</v>
      </c>
      <c r="AF2" s="38">
        <f>'Budget Summary'!F41</f>
        <v>0</v>
      </c>
      <c r="AG2" s="38">
        <f>'Budget Summary'!F43</f>
        <v>0</v>
      </c>
      <c r="AH2" s="38">
        <f>'Budget Summary'!F42</f>
        <v>0</v>
      </c>
      <c r="AI2" s="38">
        <f>'Budget Summary'!F44</f>
        <v>0</v>
      </c>
      <c r="AJ2" s="304">
        <f>'Budget Summary'!H16</f>
        <v>0</v>
      </c>
      <c r="AK2" s="304">
        <f>'Budget Summary'!H17</f>
        <v>0</v>
      </c>
      <c r="AL2" s="304">
        <f>'Budget Summary'!H18</f>
        <v>0</v>
      </c>
      <c r="AM2" s="304">
        <f>'Budget Summary'!H19</f>
        <v>0</v>
      </c>
      <c r="AN2" s="304">
        <f>'Budget Summary'!H20</f>
        <v>0</v>
      </c>
      <c r="AO2" s="304">
        <f>'Budget Summary'!H21</f>
        <v>0</v>
      </c>
      <c r="AP2" s="304">
        <f>'Budget Summary'!H22</f>
        <v>0</v>
      </c>
      <c r="AQ2" s="304">
        <f>'Budget Summary'!H23</f>
        <v>0</v>
      </c>
      <c r="AR2" s="304">
        <f>'Budget Summary'!H24</f>
        <v>0</v>
      </c>
      <c r="AS2" s="38">
        <f>'Budget Summary'!F30</f>
        <v>0</v>
      </c>
      <c r="AT2" s="38">
        <f>'Budget Summary'!F46</f>
        <v>0</v>
      </c>
      <c r="AU2" s="304">
        <f>'Budget Summary'!H26</f>
        <v>0</v>
      </c>
    </row>
    <row r="3" spans="1:47">
      <c r="Q3" s="40"/>
    </row>
    <row r="6" spans="1:47">
      <c r="AI6" s="42"/>
    </row>
    <row r="7" spans="1:47">
      <c r="AI7" s="42"/>
    </row>
  </sheetData>
  <pageMargins left="0.25" right="0.25" top="0.75" bottom="0.75" header="0.3" footer="0.3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/>
  <dimension ref="A1:L181"/>
  <sheetViews>
    <sheetView defaultGridColor="0" topLeftCell="A134" colorId="22" zoomScale="70" zoomScaleNormal="70" workbookViewId="0">
      <selection activeCell="O151" sqref="O151"/>
    </sheetView>
  </sheetViews>
  <sheetFormatPr defaultColWidth="11.44140625" defaultRowHeight="15"/>
  <cols>
    <col min="1" max="1" width="41.88671875" style="48" customWidth="1"/>
    <col min="2" max="2" width="14.33203125" style="48" customWidth="1"/>
    <col min="3" max="3" width="13" style="48" customWidth="1"/>
    <col min="4" max="4" width="14" style="48" customWidth="1"/>
    <col min="5" max="6" width="13.6640625" style="48" customWidth="1"/>
    <col min="7" max="9" width="13.109375" style="48" customWidth="1"/>
    <col min="10" max="11" width="12.77734375" style="48" customWidth="1"/>
    <col min="12" max="12" width="13.33203125" style="48" customWidth="1"/>
    <col min="13" max="16384" width="11.44140625" style="48"/>
  </cols>
  <sheetData>
    <row r="1" spans="1:12">
      <c r="A1" s="113"/>
    </row>
    <row r="2" spans="1:12" ht="20.25">
      <c r="A2" s="306" t="s">
        <v>60</v>
      </c>
      <c r="B2" s="306"/>
      <c r="C2" s="306"/>
      <c r="D2" s="306"/>
      <c r="E2" s="306"/>
      <c r="F2" s="306"/>
      <c r="G2" s="306"/>
      <c r="H2" s="306"/>
      <c r="I2" s="306"/>
      <c r="J2" s="306"/>
      <c r="K2" s="307"/>
      <c r="L2" s="307"/>
    </row>
    <row r="3" spans="1:12" ht="23.25">
      <c r="A3" s="308" t="s">
        <v>231</v>
      </c>
      <c r="B3" s="308"/>
      <c r="C3" s="308"/>
      <c r="D3" s="308"/>
      <c r="E3" s="308"/>
      <c r="F3" s="308"/>
      <c r="G3" s="308"/>
      <c r="H3" s="308"/>
      <c r="I3" s="308"/>
      <c r="J3" s="308"/>
      <c r="K3" s="309"/>
      <c r="L3" s="309"/>
    </row>
    <row r="5" spans="1:12" ht="18">
      <c r="A5" s="111" t="s">
        <v>148</v>
      </c>
      <c r="B5" s="310">
        <f>'Budget Summary'!D7</f>
        <v>0</v>
      </c>
      <c r="C5" s="104"/>
      <c r="D5" s="53"/>
    </row>
    <row r="6" spans="1:12" ht="18">
      <c r="A6" s="111" t="s">
        <v>151</v>
      </c>
      <c r="B6" s="104"/>
      <c r="C6" s="104"/>
      <c r="D6" s="53"/>
    </row>
    <row r="7" spans="1:12" ht="18">
      <c r="A7" s="111" t="s">
        <v>59</v>
      </c>
      <c r="B7" s="310">
        <f>'Budget Summary'!D6</f>
        <v>0</v>
      </c>
      <c r="C7" s="104"/>
      <c r="D7" s="53"/>
    </row>
    <row r="8" spans="1:12" ht="18">
      <c r="A8" s="111" t="s">
        <v>150</v>
      </c>
      <c r="B8" s="104"/>
      <c r="C8" s="104"/>
      <c r="D8" s="53"/>
    </row>
    <row r="9" spans="1:12" ht="18">
      <c r="A9" s="111" t="s">
        <v>135</v>
      </c>
      <c r="B9" s="104"/>
      <c r="C9" s="104"/>
      <c r="D9" s="104"/>
    </row>
    <row r="10" spans="1:12" ht="18">
      <c r="A10" s="111" t="s">
        <v>149</v>
      </c>
      <c r="B10" s="105"/>
      <c r="C10" s="104"/>
      <c r="D10" s="104"/>
    </row>
    <row r="11" spans="1:12" ht="18">
      <c r="A11" s="111" t="s">
        <v>4</v>
      </c>
      <c r="B11" s="105">
        <f>'Budget Summary'!G7</f>
        <v>0</v>
      </c>
      <c r="C11" s="104"/>
      <c r="D11" s="104"/>
    </row>
    <row r="13" spans="1:12" ht="18">
      <c r="A13" s="311"/>
    </row>
    <row r="14" spans="1:12" ht="12" customHeight="1" thickBot="1">
      <c r="A14" s="312"/>
    </row>
    <row r="15" spans="1:12" ht="18">
      <c r="A15" s="313"/>
      <c r="B15" s="353" t="s">
        <v>316</v>
      </c>
      <c r="C15" s="354"/>
      <c r="D15" s="355"/>
      <c r="E15" s="353" t="s">
        <v>317</v>
      </c>
      <c r="F15" s="354"/>
      <c r="G15" s="355"/>
      <c r="H15" s="314" t="s">
        <v>62</v>
      </c>
      <c r="I15" s="314" t="s">
        <v>63</v>
      </c>
      <c r="J15" s="314" t="s">
        <v>64</v>
      </c>
    </row>
    <row r="16" spans="1:12" ht="18">
      <c r="A16" s="315" t="s">
        <v>237</v>
      </c>
      <c r="B16" s="316" t="s">
        <v>14</v>
      </c>
      <c r="C16" s="316" t="s">
        <v>65</v>
      </c>
      <c r="D16" s="317" t="s">
        <v>66</v>
      </c>
      <c r="E16" s="316" t="s">
        <v>14</v>
      </c>
      <c r="F16" s="316" t="s">
        <v>65</v>
      </c>
      <c r="G16" s="317" t="s">
        <v>66</v>
      </c>
      <c r="H16" s="318" t="s">
        <v>67</v>
      </c>
      <c r="I16" s="318" t="s">
        <v>67</v>
      </c>
      <c r="J16" s="319" t="s">
        <v>68</v>
      </c>
    </row>
    <row r="17" spans="1:10">
      <c r="A17" s="61"/>
      <c r="B17" s="62"/>
      <c r="C17" s="63"/>
      <c r="D17" s="88">
        <f>(B17*C17)</f>
        <v>0</v>
      </c>
      <c r="E17" s="62"/>
      <c r="F17" s="63"/>
      <c r="G17" s="88">
        <f>E17*F17</f>
        <v>0</v>
      </c>
      <c r="H17" s="31">
        <f t="shared" ref="H17:H22" si="0">G17-D17</f>
        <v>0</v>
      </c>
      <c r="I17" s="32" t="e">
        <f t="shared" ref="I17:I22" si="1">H17/D17</f>
        <v>#DIV/0!</v>
      </c>
      <c r="J17" s="61"/>
    </row>
    <row r="18" spans="1:10">
      <c r="A18" s="61"/>
      <c r="B18" s="106"/>
      <c r="C18" s="63"/>
      <c r="D18" s="88">
        <f>(B18*C18)</f>
        <v>0</v>
      </c>
      <c r="E18" s="62"/>
      <c r="F18" s="63"/>
      <c r="G18" s="88">
        <f>E18*F18</f>
        <v>0</v>
      </c>
      <c r="H18" s="31">
        <f t="shared" si="0"/>
        <v>0</v>
      </c>
      <c r="I18" s="32" t="e">
        <f t="shared" si="1"/>
        <v>#DIV/0!</v>
      </c>
      <c r="J18" s="61"/>
    </row>
    <row r="19" spans="1:10">
      <c r="A19" s="61"/>
      <c r="B19" s="62"/>
      <c r="C19" s="63"/>
      <c r="D19" s="88">
        <f>(B19*C19)</f>
        <v>0</v>
      </c>
      <c r="E19" s="62"/>
      <c r="F19" s="63"/>
      <c r="G19" s="88">
        <f>E19*F19</f>
        <v>0</v>
      </c>
      <c r="H19" s="31">
        <f t="shared" si="0"/>
        <v>0</v>
      </c>
      <c r="I19" s="32" t="e">
        <f t="shared" si="1"/>
        <v>#DIV/0!</v>
      </c>
      <c r="J19" s="61"/>
    </row>
    <row r="20" spans="1:10">
      <c r="A20" s="61"/>
      <c r="B20" s="62"/>
      <c r="C20" s="63"/>
      <c r="D20" s="88">
        <f>(B20*C20)</f>
        <v>0</v>
      </c>
      <c r="E20" s="62"/>
      <c r="F20" s="63"/>
      <c r="G20" s="88">
        <f>E20*F20</f>
        <v>0</v>
      </c>
      <c r="H20" s="31">
        <f t="shared" si="0"/>
        <v>0</v>
      </c>
      <c r="I20" s="32" t="e">
        <f t="shared" si="1"/>
        <v>#DIV/0!</v>
      </c>
      <c r="J20" s="61"/>
    </row>
    <row r="21" spans="1:10">
      <c r="A21" s="61"/>
      <c r="B21" s="62"/>
      <c r="C21" s="63"/>
      <c r="D21" s="88">
        <f>(B21*C21)</f>
        <v>0</v>
      </c>
      <c r="E21" s="62"/>
      <c r="F21" s="63"/>
      <c r="G21" s="88">
        <f>E21*F21</f>
        <v>0</v>
      </c>
      <c r="H21" s="31">
        <f t="shared" si="0"/>
        <v>0</v>
      </c>
      <c r="I21" s="32" t="e">
        <f t="shared" si="1"/>
        <v>#DIV/0!</v>
      </c>
      <c r="J21" s="61"/>
    </row>
    <row r="22" spans="1:10" ht="15.75">
      <c r="A22" s="65" t="s">
        <v>69</v>
      </c>
      <c r="B22" s="321">
        <f>SUM(B17:B21)</f>
        <v>0</v>
      </c>
      <c r="C22" s="321"/>
      <c r="D22" s="89">
        <f>SUM(D17:D21)</f>
        <v>0</v>
      </c>
      <c r="E22" s="321">
        <f>SUM(E17:E21)</f>
        <v>0</v>
      </c>
      <c r="F22" s="321"/>
      <c r="G22" s="89">
        <f>SUM(G17:G21)</f>
        <v>0</v>
      </c>
      <c r="H22" s="33">
        <f t="shared" si="0"/>
        <v>0</v>
      </c>
      <c r="I22" s="34" t="e">
        <f t="shared" si="1"/>
        <v>#DIV/0!</v>
      </c>
      <c r="J22" s="323" t="e">
        <f>IF(OR(ABS(H22)&gt;10000,AND(ABS(I22)&gt;0.1,ABS(H22)&gt;5000)),"Justification","No")</f>
        <v>#DIV/0!</v>
      </c>
    </row>
    <row r="23" spans="1:10">
      <c r="A23" s="67" t="s">
        <v>70</v>
      </c>
      <c r="B23" s="68" t="s">
        <v>71</v>
      </c>
      <c r="C23" s="68" t="s">
        <v>71</v>
      </c>
      <c r="D23" s="90" t="s">
        <v>70</v>
      </c>
      <c r="E23" s="68" t="s">
        <v>71</v>
      </c>
      <c r="F23" s="68" t="s">
        <v>71</v>
      </c>
      <c r="G23" s="90" t="s">
        <v>70</v>
      </c>
      <c r="H23" s="84" t="s">
        <v>70</v>
      </c>
      <c r="I23" s="84" t="s">
        <v>70</v>
      </c>
      <c r="J23" s="324" t="s">
        <v>70</v>
      </c>
    </row>
    <row r="24" spans="1:10">
      <c r="A24" s="61"/>
      <c r="B24" s="62"/>
      <c r="C24" s="63"/>
      <c r="D24" s="88">
        <f>(B24*C24)</f>
        <v>0</v>
      </c>
      <c r="E24" s="62"/>
      <c r="F24" s="63"/>
      <c r="G24" s="88">
        <f>E24*F24</f>
        <v>0</v>
      </c>
      <c r="H24" s="31">
        <f>G24-D24</f>
        <v>0</v>
      </c>
      <c r="I24" s="32" t="e">
        <f>H24/D24</f>
        <v>#DIV/0!</v>
      </c>
      <c r="J24" s="61"/>
    </row>
    <row r="25" spans="1:10">
      <c r="A25" s="61"/>
      <c r="B25" s="62"/>
      <c r="C25" s="63"/>
      <c r="D25" s="88">
        <f>(B25*C25)</f>
        <v>0</v>
      </c>
      <c r="E25" s="62"/>
      <c r="F25" s="63"/>
      <c r="G25" s="88">
        <f>E25*F25</f>
        <v>0</v>
      </c>
      <c r="H25" s="31">
        <f>G25-D25</f>
        <v>0</v>
      </c>
      <c r="I25" s="32" t="e">
        <f>H25/D25</f>
        <v>#DIV/0!</v>
      </c>
      <c r="J25" s="61"/>
    </row>
    <row r="26" spans="1:10">
      <c r="A26" s="61"/>
      <c r="B26" s="62"/>
      <c r="C26" s="63"/>
      <c r="D26" s="88">
        <f>(B26*C26)</f>
        <v>0</v>
      </c>
      <c r="E26" s="62"/>
      <c r="F26" s="63"/>
      <c r="G26" s="88">
        <f>E26*F26</f>
        <v>0</v>
      </c>
      <c r="H26" s="31">
        <f>G26-D26</f>
        <v>0</v>
      </c>
      <c r="I26" s="32" t="e">
        <f>H26/D26</f>
        <v>#DIV/0!</v>
      </c>
      <c r="J26" s="61"/>
    </row>
    <row r="27" spans="1:10">
      <c r="A27" s="61"/>
      <c r="B27" s="62"/>
      <c r="C27" s="63"/>
      <c r="D27" s="88">
        <f>(B27*C27)</f>
        <v>0</v>
      </c>
      <c r="E27" s="62"/>
      <c r="F27" s="63"/>
      <c r="G27" s="88">
        <f>E27*F27</f>
        <v>0</v>
      </c>
      <c r="H27" s="31">
        <f>G27-D27</f>
        <v>0</v>
      </c>
      <c r="I27" s="32" t="e">
        <f>H27/D27</f>
        <v>#DIV/0!</v>
      </c>
      <c r="J27" s="61"/>
    </row>
    <row r="28" spans="1:10" ht="15.75">
      <c r="A28" s="65" t="s">
        <v>247</v>
      </c>
      <c r="B28" s="321">
        <f>SUM(B24:B27)</f>
        <v>0</v>
      </c>
      <c r="C28" s="321"/>
      <c r="D28" s="89">
        <f>SUM(D24:D27)</f>
        <v>0</v>
      </c>
      <c r="E28" s="321">
        <f>SUM(E24:E27)</f>
        <v>0</v>
      </c>
      <c r="F28" s="321"/>
      <c r="G28" s="89">
        <f>SUM(G24:G27)</f>
        <v>0</v>
      </c>
      <c r="H28" s="33">
        <f>G28-D28</f>
        <v>0</v>
      </c>
      <c r="I28" s="34" t="e">
        <f>H28/D28</f>
        <v>#DIV/0!</v>
      </c>
      <c r="J28" s="323" t="e">
        <f>IF(OR(ABS(H28)&gt;10000,AND(ABS(I28)&gt;0.1,ABS(H28)&gt;5000)),"Justification","No")</f>
        <v>#DIV/0!</v>
      </c>
    </row>
    <row r="29" spans="1:10">
      <c r="A29" s="67" t="s">
        <v>70</v>
      </c>
      <c r="B29" s="68" t="s">
        <v>71</v>
      </c>
      <c r="C29" s="69" t="s">
        <v>70</v>
      </c>
      <c r="D29" s="90" t="s">
        <v>70</v>
      </c>
      <c r="E29" s="68" t="s">
        <v>71</v>
      </c>
      <c r="F29" s="69" t="s">
        <v>70</v>
      </c>
      <c r="G29" s="90" t="s">
        <v>70</v>
      </c>
      <c r="H29" s="84" t="s">
        <v>70</v>
      </c>
      <c r="I29" s="84" t="s">
        <v>70</v>
      </c>
      <c r="J29" s="324" t="s">
        <v>70</v>
      </c>
    </row>
    <row r="30" spans="1:10">
      <c r="A30" s="61"/>
      <c r="B30" s="62"/>
      <c r="C30" s="63"/>
      <c r="D30" s="88">
        <f>(B30*C30)</f>
        <v>0</v>
      </c>
      <c r="E30" s="62"/>
      <c r="F30" s="63"/>
      <c r="G30" s="88">
        <f>E30*F30</f>
        <v>0</v>
      </c>
      <c r="H30" s="31">
        <f>G30-D30</f>
        <v>0</v>
      </c>
      <c r="I30" s="32" t="e">
        <f>H30/D30</f>
        <v>#DIV/0!</v>
      </c>
      <c r="J30" s="61"/>
    </row>
    <row r="31" spans="1:10">
      <c r="A31" s="61"/>
      <c r="B31" s="62"/>
      <c r="C31" s="63"/>
      <c r="D31" s="88">
        <f>(B31*C31)</f>
        <v>0</v>
      </c>
      <c r="E31" s="62"/>
      <c r="F31" s="63"/>
      <c r="G31" s="88">
        <f>E31*F31</f>
        <v>0</v>
      </c>
      <c r="H31" s="31">
        <f>G31-D31</f>
        <v>0</v>
      </c>
      <c r="I31" s="32" t="e">
        <f>H31/D31</f>
        <v>#DIV/0!</v>
      </c>
      <c r="J31" s="61"/>
    </row>
    <row r="32" spans="1:10">
      <c r="A32" s="61"/>
      <c r="B32" s="62"/>
      <c r="C32" s="63"/>
      <c r="D32" s="88">
        <f>(B32*C32)</f>
        <v>0</v>
      </c>
      <c r="E32" s="62"/>
      <c r="F32" s="63"/>
      <c r="G32" s="88">
        <f>E32*F32</f>
        <v>0</v>
      </c>
      <c r="H32" s="31">
        <f>G32-D32</f>
        <v>0</v>
      </c>
      <c r="I32" s="32" t="e">
        <f>H32/D32</f>
        <v>#DIV/0!</v>
      </c>
      <c r="J32" s="61"/>
    </row>
    <row r="33" spans="1:10" ht="15.75">
      <c r="A33" s="65" t="s">
        <v>72</v>
      </c>
      <c r="B33" s="321">
        <f>SUM(B30:B32)</f>
        <v>0</v>
      </c>
      <c r="C33" s="325"/>
      <c r="D33" s="89">
        <f>SUM(D30:D32)</f>
        <v>0</v>
      </c>
      <c r="E33" s="321">
        <f>SUM(E30:E32)</f>
        <v>0</v>
      </c>
      <c r="F33" s="325"/>
      <c r="G33" s="89">
        <f>SUM(G30:G32)</f>
        <v>0</v>
      </c>
      <c r="H33" s="33">
        <f>G33-D33</f>
        <v>0</v>
      </c>
      <c r="I33" s="34" t="e">
        <f>H33/D33</f>
        <v>#DIV/0!</v>
      </c>
      <c r="J33" s="323" t="e">
        <f>IF(OR(ABS(H33)&gt;10000,AND(ABS(I33)&gt;0.1,ABS(H33)&gt;5000)),"Justification","No")</f>
        <v>#DIV/0!</v>
      </c>
    </row>
    <row r="34" spans="1:10">
      <c r="A34" s="67" t="s">
        <v>70</v>
      </c>
      <c r="B34" s="68" t="s">
        <v>71</v>
      </c>
      <c r="C34" s="69" t="s">
        <v>70</v>
      </c>
      <c r="D34" s="90" t="s">
        <v>70</v>
      </c>
      <c r="E34" s="68" t="s">
        <v>71</v>
      </c>
      <c r="F34" s="69" t="s">
        <v>70</v>
      </c>
      <c r="G34" s="90" t="s">
        <v>70</v>
      </c>
      <c r="H34" s="84" t="s">
        <v>70</v>
      </c>
      <c r="I34" s="84" t="s">
        <v>70</v>
      </c>
      <c r="J34" s="324" t="s">
        <v>70</v>
      </c>
    </row>
    <row r="35" spans="1:10">
      <c r="A35" s="61"/>
      <c r="B35" s="62"/>
      <c r="C35" s="63"/>
      <c r="D35" s="88">
        <f>(B35*C35)</f>
        <v>0</v>
      </c>
      <c r="E35" s="62"/>
      <c r="F35" s="63"/>
      <c r="G35" s="88">
        <f>E35*F35</f>
        <v>0</v>
      </c>
      <c r="H35" s="31">
        <f>G35-D35</f>
        <v>0</v>
      </c>
      <c r="I35" s="32" t="e">
        <f>H35/D35</f>
        <v>#DIV/0!</v>
      </c>
      <c r="J35" s="61"/>
    </row>
    <row r="36" spans="1:10">
      <c r="A36" s="61"/>
      <c r="B36" s="62"/>
      <c r="C36" s="63"/>
      <c r="D36" s="88">
        <f>(B36*C36)</f>
        <v>0</v>
      </c>
      <c r="E36" s="62"/>
      <c r="F36" s="63"/>
      <c r="G36" s="88">
        <f>E36*F36</f>
        <v>0</v>
      </c>
      <c r="H36" s="31">
        <f>G36-D36</f>
        <v>0</v>
      </c>
      <c r="I36" s="32" t="e">
        <f>H36/D36</f>
        <v>#DIV/0!</v>
      </c>
      <c r="J36" s="61"/>
    </row>
    <row r="37" spans="1:10">
      <c r="A37" s="61"/>
      <c r="B37" s="62"/>
      <c r="C37" s="63"/>
      <c r="D37" s="88">
        <f>(B37*C37)</f>
        <v>0</v>
      </c>
      <c r="E37" s="62"/>
      <c r="F37" s="63"/>
      <c r="G37" s="88">
        <f>E37*F37</f>
        <v>0</v>
      </c>
      <c r="H37" s="31">
        <f>G37-D37</f>
        <v>0</v>
      </c>
      <c r="I37" s="32" t="e">
        <f>H37/D37</f>
        <v>#DIV/0!</v>
      </c>
      <c r="J37" s="61"/>
    </row>
    <row r="38" spans="1:10" ht="15.75">
      <c r="A38" s="65" t="s">
        <v>73</v>
      </c>
      <c r="B38" s="321">
        <f>SUM(B35:B37)</f>
        <v>0</v>
      </c>
      <c r="C38" s="321"/>
      <c r="D38" s="89">
        <f>SUM(D35:D37)</f>
        <v>0</v>
      </c>
      <c r="E38" s="321">
        <f>SUM(E35:E37)</f>
        <v>0</v>
      </c>
      <c r="F38" s="321"/>
      <c r="G38" s="89">
        <f>SUM(G35:G37)</f>
        <v>0</v>
      </c>
      <c r="H38" s="33">
        <f>G38-D38</f>
        <v>0</v>
      </c>
      <c r="I38" s="34" t="e">
        <f>H38/D38</f>
        <v>#DIV/0!</v>
      </c>
      <c r="J38" s="323" t="e">
        <f>IF(OR(ABS(H38)&gt;10000,AND(ABS(I38)&gt;0.1,ABS(H38)&gt;5000)),"Justification","No")</f>
        <v>#DIV/0!</v>
      </c>
    </row>
    <row r="39" spans="1:10">
      <c r="A39" s="67" t="s">
        <v>70</v>
      </c>
      <c r="B39" s="68" t="s">
        <v>71</v>
      </c>
      <c r="C39" s="69" t="s">
        <v>70</v>
      </c>
      <c r="D39" s="90" t="s">
        <v>70</v>
      </c>
      <c r="E39" s="68" t="s">
        <v>71</v>
      </c>
      <c r="F39" s="69" t="s">
        <v>70</v>
      </c>
      <c r="G39" s="90" t="s">
        <v>70</v>
      </c>
      <c r="H39" s="84" t="s">
        <v>70</v>
      </c>
      <c r="I39" s="84" t="s">
        <v>70</v>
      </c>
      <c r="J39" s="324" t="s">
        <v>70</v>
      </c>
    </row>
    <row r="40" spans="1:10">
      <c r="A40" s="61"/>
      <c r="B40" s="62"/>
      <c r="C40" s="63"/>
      <c r="D40" s="88">
        <f>(B40*C40)</f>
        <v>0</v>
      </c>
      <c r="E40" s="62"/>
      <c r="F40" s="63"/>
      <c r="G40" s="88">
        <f>E40*F40</f>
        <v>0</v>
      </c>
      <c r="H40" s="31">
        <f>G40-D40</f>
        <v>0</v>
      </c>
      <c r="I40" s="32" t="e">
        <f>H40/D40</f>
        <v>#DIV/0!</v>
      </c>
      <c r="J40" s="61"/>
    </row>
    <row r="41" spans="1:10">
      <c r="A41" s="61"/>
      <c r="B41" s="62"/>
      <c r="C41" s="63"/>
      <c r="D41" s="88">
        <f>(B41*C41)</f>
        <v>0</v>
      </c>
      <c r="E41" s="62"/>
      <c r="F41" s="63"/>
      <c r="G41" s="88">
        <f>E41*F41</f>
        <v>0</v>
      </c>
      <c r="H41" s="31">
        <f>G41-D41</f>
        <v>0</v>
      </c>
      <c r="I41" s="32" t="e">
        <f>H41/D41</f>
        <v>#DIV/0!</v>
      </c>
      <c r="J41" s="61"/>
    </row>
    <row r="42" spans="1:10">
      <c r="A42" s="61"/>
      <c r="B42" s="62"/>
      <c r="C42" s="63"/>
      <c r="D42" s="88">
        <f>(B42*C42)</f>
        <v>0</v>
      </c>
      <c r="E42" s="62"/>
      <c r="F42" s="63"/>
      <c r="G42" s="88">
        <f>E42*F42</f>
        <v>0</v>
      </c>
      <c r="H42" s="31">
        <f>G42-D42</f>
        <v>0</v>
      </c>
      <c r="I42" s="32" t="e">
        <f>H42/D42</f>
        <v>#DIV/0!</v>
      </c>
      <c r="J42" s="61"/>
    </row>
    <row r="43" spans="1:10" ht="15.75">
      <c r="A43" s="65" t="s">
        <v>248</v>
      </c>
      <c r="B43" s="321">
        <f>SUM(B40:B42)</f>
        <v>0</v>
      </c>
      <c r="C43" s="321"/>
      <c r="D43" s="89">
        <f>SUM(D40:D42)</f>
        <v>0</v>
      </c>
      <c r="E43" s="321">
        <f>SUM(E40:E42)</f>
        <v>0</v>
      </c>
      <c r="F43" s="321"/>
      <c r="G43" s="89">
        <f>SUM(G40:G42)</f>
        <v>0</v>
      </c>
      <c r="H43" s="33">
        <f>G43-D43</f>
        <v>0</v>
      </c>
      <c r="I43" s="34" t="e">
        <f>H43/D43</f>
        <v>#DIV/0!</v>
      </c>
      <c r="J43" s="323" t="e">
        <f>IF(OR(ABS(H43)&gt;10000,AND(ABS(I43)&gt;0.1,ABS(H43)&gt;5000)),"Justification","No")</f>
        <v>#DIV/0!</v>
      </c>
    </row>
    <row r="44" spans="1:10">
      <c r="A44" s="67" t="s">
        <v>70</v>
      </c>
      <c r="B44" s="68" t="s">
        <v>71</v>
      </c>
      <c r="C44" s="69" t="s">
        <v>70</v>
      </c>
      <c r="D44" s="90" t="s">
        <v>70</v>
      </c>
      <c r="E44" s="68" t="s">
        <v>71</v>
      </c>
      <c r="F44" s="69" t="s">
        <v>70</v>
      </c>
      <c r="G44" s="90" t="s">
        <v>70</v>
      </c>
      <c r="H44" s="84" t="s">
        <v>70</v>
      </c>
      <c r="I44" s="84" t="s">
        <v>70</v>
      </c>
      <c r="J44" s="324" t="s">
        <v>70</v>
      </c>
    </row>
    <row r="45" spans="1:10">
      <c r="A45" s="61" t="s">
        <v>16</v>
      </c>
      <c r="B45" s="62"/>
      <c r="C45" s="63"/>
      <c r="D45" s="88">
        <f>B45*C45</f>
        <v>0</v>
      </c>
      <c r="E45" s="62"/>
      <c r="F45" s="63"/>
      <c r="G45" s="88">
        <f t="shared" ref="G45:G50" si="2">E45*F45</f>
        <v>0</v>
      </c>
      <c r="H45" s="31">
        <f t="shared" ref="H45:H51" si="3">G45-D45</f>
        <v>0</v>
      </c>
      <c r="I45" s="32" t="e">
        <f t="shared" ref="I45:I51" si="4">H45/D45</f>
        <v>#DIV/0!</v>
      </c>
      <c r="J45" s="61"/>
    </row>
    <row r="46" spans="1:10">
      <c r="A46" s="61" t="s">
        <v>16</v>
      </c>
      <c r="B46" s="62"/>
      <c r="C46" s="63"/>
      <c r="D46" s="88">
        <f>(B46*C46)</f>
        <v>0</v>
      </c>
      <c r="E46" s="62"/>
      <c r="F46" s="63"/>
      <c r="G46" s="88">
        <f t="shared" si="2"/>
        <v>0</v>
      </c>
      <c r="H46" s="31">
        <f t="shared" si="3"/>
        <v>0</v>
      </c>
      <c r="I46" s="32" t="e">
        <f t="shared" si="4"/>
        <v>#DIV/0!</v>
      </c>
      <c r="J46" s="61"/>
    </row>
    <row r="47" spans="1:10">
      <c r="A47" s="61" t="s">
        <v>16</v>
      </c>
      <c r="B47" s="62"/>
      <c r="C47" s="63"/>
      <c r="D47" s="88">
        <f>(B47*C47)</f>
        <v>0</v>
      </c>
      <c r="E47" s="62"/>
      <c r="F47" s="63"/>
      <c r="G47" s="88">
        <f t="shared" si="2"/>
        <v>0</v>
      </c>
      <c r="H47" s="31">
        <f t="shared" si="3"/>
        <v>0</v>
      </c>
      <c r="I47" s="32" t="e">
        <f t="shared" si="4"/>
        <v>#DIV/0!</v>
      </c>
      <c r="J47" s="61"/>
    </row>
    <row r="48" spans="1:10">
      <c r="A48" s="61" t="s">
        <v>16</v>
      </c>
      <c r="B48" s="62"/>
      <c r="C48" s="63"/>
      <c r="D48" s="88">
        <f>(B48*C48)</f>
        <v>0</v>
      </c>
      <c r="E48" s="62"/>
      <c r="F48" s="63"/>
      <c r="G48" s="88">
        <f t="shared" si="2"/>
        <v>0</v>
      </c>
      <c r="H48" s="31">
        <f t="shared" si="3"/>
        <v>0</v>
      </c>
      <c r="I48" s="32" t="e">
        <f t="shared" si="4"/>
        <v>#DIV/0!</v>
      </c>
      <c r="J48" s="61"/>
    </row>
    <row r="49" spans="1:10">
      <c r="A49" s="61" t="s">
        <v>16</v>
      </c>
      <c r="B49" s="62"/>
      <c r="C49" s="63"/>
      <c r="D49" s="88">
        <f>(B49*C49)</f>
        <v>0</v>
      </c>
      <c r="E49" s="62"/>
      <c r="F49" s="63"/>
      <c r="G49" s="88">
        <f t="shared" si="2"/>
        <v>0</v>
      </c>
      <c r="H49" s="31">
        <f t="shared" si="3"/>
        <v>0</v>
      </c>
      <c r="I49" s="32" t="e">
        <f t="shared" si="4"/>
        <v>#DIV/0!</v>
      </c>
      <c r="J49" s="61"/>
    </row>
    <row r="50" spans="1:10">
      <c r="A50" s="61" t="s">
        <v>16</v>
      </c>
      <c r="B50" s="62"/>
      <c r="C50" s="63"/>
      <c r="D50" s="88">
        <f>(B50*C50)</f>
        <v>0</v>
      </c>
      <c r="E50" s="62"/>
      <c r="F50" s="63"/>
      <c r="G50" s="88">
        <f t="shared" si="2"/>
        <v>0</v>
      </c>
      <c r="H50" s="31">
        <f t="shared" si="3"/>
        <v>0</v>
      </c>
      <c r="I50" s="32" t="e">
        <f t="shared" si="4"/>
        <v>#DIV/0!</v>
      </c>
      <c r="J50" s="61"/>
    </row>
    <row r="51" spans="1:10" ht="15.75">
      <c r="A51" s="65" t="s">
        <v>74</v>
      </c>
      <c r="B51" s="321">
        <f>SUM(B45:B50)</f>
        <v>0</v>
      </c>
      <c r="C51" s="321"/>
      <c r="D51" s="89">
        <f>SUM(D45:D50)</f>
        <v>0</v>
      </c>
      <c r="E51" s="321">
        <f>SUM(E45:E50)</f>
        <v>0</v>
      </c>
      <c r="F51" s="321"/>
      <c r="G51" s="89">
        <f>SUM(G45:G50)</f>
        <v>0</v>
      </c>
      <c r="H51" s="33">
        <f t="shared" si="3"/>
        <v>0</v>
      </c>
      <c r="I51" s="34" t="e">
        <f t="shared" si="4"/>
        <v>#DIV/0!</v>
      </c>
      <c r="J51" s="323" t="e">
        <f>IF(OR(ABS(H51)&gt;10000,AND(ABS(I51)&gt;0.1,ABS(H51)&gt;5000)),"Justification","No")</f>
        <v>#DIV/0!</v>
      </c>
    </row>
    <row r="52" spans="1:10">
      <c r="A52" s="67" t="s">
        <v>70</v>
      </c>
      <c r="B52" s="68" t="s">
        <v>71</v>
      </c>
      <c r="C52" s="69" t="s">
        <v>70</v>
      </c>
      <c r="D52" s="90" t="s">
        <v>70</v>
      </c>
      <c r="E52" s="68" t="s">
        <v>71</v>
      </c>
      <c r="F52" s="69" t="s">
        <v>70</v>
      </c>
      <c r="G52" s="90" t="s">
        <v>70</v>
      </c>
      <c r="H52" s="84" t="s">
        <v>70</v>
      </c>
      <c r="I52" s="84" t="s">
        <v>70</v>
      </c>
      <c r="J52" s="324" t="s">
        <v>70</v>
      </c>
    </row>
    <row r="53" spans="1:10">
      <c r="A53" s="61"/>
      <c r="B53" s="62"/>
      <c r="C53" s="63"/>
      <c r="D53" s="88">
        <f>(B53*C53)</f>
        <v>0</v>
      </c>
      <c r="E53" s="62"/>
      <c r="F53" s="63"/>
      <c r="G53" s="88">
        <f>E53*F53</f>
        <v>0</v>
      </c>
      <c r="H53" s="31">
        <f>G53-D53</f>
        <v>0</v>
      </c>
      <c r="I53" s="32" t="e">
        <f>H53/D53</f>
        <v>#DIV/0!</v>
      </c>
      <c r="J53" s="61"/>
    </row>
    <row r="54" spans="1:10">
      <c r="A54" s="61"/>
      <c r="B54" s="62"/>
      <c r="C54" s="63"/>
      <c r="D54" s="88">
        <f>(B54*C54)</f>
        <v>0</v>
      </c>
      <c r="E54" s="62"/>
      <c r="F54" s="63"/>
      <c r="G54" s="88">
        <f>E54*F54</f>
        <v>0</v>
      </c>
      <c r="H54" s="31">
        <f>G54-D54</f>
        <v>0</v>
      </c>
      <c r="I54" s="32" t="e">
        <f>H54/D54</f>
        <v>#DIV/0!</v>
      </c>
      <c r="J54" s="61"/>
    </row>
    <row r="55" spans="1:10">
      <c r="A55" s="61"/>
      <c r="B55" s="62"/>
      <c r="C55" s="63"/>
      <c r="D55" s="88">
        <f>(B55*C55)</f>
        <v>0</v>
      </c>
      <c r="E55" s="62"/>
      <c r="F55" s="63"/>
      <c r="G55" s="88">
        <f>E55*F55</f>
        <v>0</v>
      </c>
      <c r="H55" s="31">
        <f>G55-D55</f>
        <v>0</v>
      </c>
      <c r="I55" s="32" t="e">
        <f>H55/D55</f>
        <v>#DIV/0!</v>
      </c>
      <c r="J55" s="61"/>
    </row>
    <row r="56" spans="1:10" ht="15.75">
      <c r="A56" s="65" t="s">
        <v>75</v>
      </c>
      <c r="B56" s="321">
        <f>SUM(B53:B55)</f>
        <v>0</v>
      </c>
      <c r="C56" s="321"/>
      <c r="D56" s="89">
        <f>SUM(D53:D55)</f>
        <v>0</v>
      </c>
      <c r="E56" s="321">
        <f>SUM(E53:E55)</f>
        <v>0</v>
      </c>
      <c r="F56" s="321"/>
      <c r="G56" s="89">
        <f>SUM(G53:G55)</f>
        <v>0</v>
      </c>
      <c r="H56" s="33">
        <f>G56-D56</f>
        <v>0</v>
      </c>
      <c r="I56" s="34" t="e">
        <f>H56/D56</f>
        <v>#DIV/0!</v>
      </c>
      <c r="J56" s="323" t="e">
        <f>IF(OR(ABS(H56)&gt;10000,AND(ABS(I56)&gt;0.1,ABS(H56)&gt;5000)),"Justification","No")</f>
        <v>#DIV/0!</v>
      </c>
    </row>
    <row r="57" spans="1:10">
      <c r="A57" s="70" t="s">
        <v>71</v>
      </c>
      <c r="B57" s="70" t="s">
        <v>71</v>
      </c>
      <c r="C57" s="69" t="s">
        <v>70</v>
      </c>
      <c r="D57" s="90" t="s">
        <v>70</v>
      </c>
      <c r="E57" s="70" t="s">
        <v>71</v>
      </c>
      <c r="F57" s="69" t="s">
        <v>70</v>
      </c>
      <c r="G57" s="90" t="s">
        <v>70</v>
      </c>
      <c r="H57" s="84" t="s">
        <v>70</v>
      </c>
      <c r="I57" s="84" t="s">
        <v>70</v>
      </c>
      <c r="J57" s="324" t="s">
        <v>70</v>
      </c>
    </row>
    <row r="58" spans="1:10">
      <c r="A58" s="61" t="s">
        <v>16</v>
      </c>
      <c r="B58" s="62"/>
      <c r="C58" s="63"/>
      <c r="D58" s="88">
        <f>(B58*C58)</f>
        <v>0</v>
      </c>
      <c r="E58" s="62"/>
      <c r="F58" s="63"/>
      <c r="G58" s="88">
        <f>E58*F58</f>
        <v>0</v>
      </c>
      <c r="H58" s="31">
        <f>G58-D58</f>
        <v>0</v>
      </c>
      <c r="I58" s="32" t="e">
        <f>H58/D58</f>
        <v>#DIV/0!</v>
      </c>
      <c r="J58" s="61"/>
    </row>
    <row r="59" spans="1:10">
      <c r="A59" s="61"/>
      <c r="B59" s="62"/>
      <c r="C59" s="63"/>
      <c r="D59" s="88">
        <f>(B59*C59)</f>
        <v>0</v>
      </c>
      <c r="E59" s="62"/>
      <c r="F59" s="63"/>
      <c r="G59" s="88">
        <f>E59*F59</f>
        <v>0</v>
      </c>
      <c r="H59" s="31">
        <f>G59-D59</f>
        <v>0</v>
      </c>
      <c r="I59" s="32" t="e">
        <f>H59/D59</f>
        <v>#DIV/0!</v>
      </c>
      <c r="J59" s="61"/>
    </row>
    <row r="60" spans="1:10">
      <c r="A60" s="61"/>
      <c r="B60" s="62"/>
      <c r="C60" s="63"/>
      <c r="D60" s="88">
        <f>(B60*C60)</f>
        <v>0</v>
      </c>
      <c r="E60" s="62"/>
      <c r="F60" s="63"/>
      <c r="G60" s="88">
        <f>E60*F60</f>
        <v>0</v>
      </c>
      <c r="H60" s="31">
        <f>G60-D60</f>
        <v>0</v>
      </c>
      <c r="I60" s="32" t="e">
        <f>H60/D60</f>
        <v>#DIV/0!</v>
      </c>
      <c r="J60" s="61"/>
    </row>
    <row r="61" spans="1:10" ht="15.75">
      <c r="A61" s="65" t="s">
        <v>249</v>
      </c>
      <c r="B61" s="321">
        <f>SUM(B58:B60)</f>
        <v>0</v>
      </c>
      <c r="C61" s="321"/>
      <c r="D61" s="89">
        <f>SUM(D58:D60)</f>
        <v>0</v>
      </c>
      <c r="E61" s="321">
        <f>SUM(E58:E60)</f>
        <v>0</v>
      </c>
      <c r="F61" s="321"/>
      <c r="G61" s="89">
        <f>SUM(G58:G60)</f>
        <v>0</v>
      </c>
      <c r="H61" s="33">
        <f>G61-D61</f>
        <v>0</v>
      </c>
      <c r="I61" s="34" t="e">
        <f>H61/D61</f>
        <v>#DIV/0!</v>
      </c>
      <c r="J61" s="323" t="e">
        <f>IF(OR(ABS(H61)&gt;10000,AND(ABS(I61)&gt;0.1,ABS(H61)&gt;5000)),"Justification","No")</f>
        <v>#DIV/0!</v>
      </c>
    </row>
    <row r="62" spans="1:10">
      <c r="A62" s="67" t="s">
        <v>70</v>
      </c>
      <c r="B62" s="68" t="s">
        <v>71</v>
      </c>
      <c r="C62" s="69" t="s">
        <v>70</v>
      </c>
      <c r="D62" s="90" t="s">
        <v>70</v>
      </c>
      <c r="E62" s="68" t="s">
        <v>71</v>
      </c>
      <c r="F62" s="69" t="s">
        <v>70</v>
      </c>
      <c r="G62" s="90" t="s">
        <v>70</v>
      </c>
      <c r="H62" s="84" t="s">
        <v>70</v>
      </c>
      <c r="I62" s="84" t="s">
        <v>70</v>
      </c>
      <c r="J62" s="324" t="s">
        <v>70</v>
      </c>
    </row>
    <row r="63" spans="1:10">
      <c r="A63" s="61" t="s">
        <v>16</v>
      </c>
      <c r="B63" s="62"/>
      <c r="C63" s="63"/>
      <c r="D63" s="88">
        <f>(B63*C63)</f>
        <v>0</v>
      </c>
      <c r="E63" s="62"/>
      <c r="F63" s="63"/>
      <c r="G63" s="88">
        <f>E63*F63</f>
        <v>0</v>
      </c>
      <c r="H63" s="31">
        <f>G63-D63</f>
        <v>0</v>
      </c>
      <c r="I63" s="32" t="e">
        <f>H63/D63</f>
        <v>#DIV/0!</v>
      </c>
      <c r="J63" s="61"/>
    </row>
    <row r="64" spans="1:10">
      <c r="A64" s="61" t="s">
        <v>16</v>
      </c>
      <c r="B64" s="62"/>
      <c r="C64" s="63"/>
      <c r="D64" s="88">
        <f>(B64*C64)</f>
        <v>0</v>
      </c>
      <c r="E64" s="62"/>
      <c r="F64" s="63"/>
      <c r="G64" s="88">
        <f>E64*F64</f>
        <v>0</v>
      </c>
      <c r="H64" s="31">
        <f>G64-D64</f>
        <v>0</v>
      </c>
      <c r="I64" s="32" t="e">
        <f>H64/D64</f>
        <v>#DIV/0!</v>
      </c>
      <c r="J64" s="61"/>
    </row>
    <row r="65" spans="1:11">
      <c r="A65" s="61" t="s">
        <v>16</v>
      </c>
      <c r="B65" s="62"/>
      <c r="C65" s="63"/>
      <c r="D65" s="88">
        <f>(B65*C65)</f>
        <v>0</v>
      </c>
      <c r="E65" s="62"/>
      <c r="F65" s="63"/>
      <c r="G65" s="88">
        <f>E65*F65</f>
        <v>0</v>
      </c>
      <c r="H65" s="31">
        <f>G65-D65</f>
        <v>0</v>
      </c>
      <c r="I65" s="32" t="e">
        <f>H65/D65</f>
        <v>#DIV/0!</v>
      </c>
      <c r="J65" s="61"/>
    </row>
    <row r="66" spans="1:11" ht="15.75">
      <c r="A66" s="65" t="s">
        <v>76</v>
      </c>
      <c r="B66" s="321">
        <f>SUM(B63:B65)</f>
        <v>0</v>
      </c>
      <c r="C66" s="321"/>
      <c r="D66" s="89">
        <f>SUM(D63:D65)</f>
        <v>0</v>
      </c>
      <c r="E66" s="321">
        <f>SUM(E63:E65)</f>
        <v>0</v>
      </c>
      <c r="F66" s="321" t="s">
        <v>16</v>
      </c>
      <c r="G66" s="89">
        <f>SUM(G63:G65)</f>
        <v>0</v>
      </c>
      <c r="H66" s="33">
        <f>G66-D66</f>
        <v>0</v>
      </c>
      <c r="I66" s="34" t="e">
        <f>H66/D66</f>
        <v>#DIV/0!</v>
      </c>
      <c r="J66" s="323" t="e">
        <f>IF(OR(ABS(H66)&gt;10000,AND(ABS(I66)&gt;0.1,ABS(H66)&gt;5000)),"Justification","No")</f>
        <v>#DIV/0!</v>
      </c>
    </row>
    <row r="67" spans="1:11">
      <c r="A67" s="67" t="s">
        <v>70</v>
      </c>
      <c r="B67" s="68" t="s">
        <v>71</v>
      </c>
      <c r="C67" s="69" t="s">
        <v>70</v>
      </c>
      <c r="D67" s="90" t="s">
        <v>70</v>
      </c>
      <c r="E67" s="68" t="s">
        <v>71</v>
      </c>
      <c r="F67" s="69" t="s">
        <v>70</v>
      </c>
      <c r="G67" s="90" t="s">
        <v>70</v>
      </c>
      <c r="H67" s="84" t="s">
        <v>70</v>
      </c>
      <c r="I67" s="84" t="s">
        <v>70</v>
      </c>
      <c r="J67" s="324" t="s">
        <v>70</v>
      </c>
    </row>
    <row r="68" spans="1:11">
      <c r="A68" s="61"/>
      <c r="D68" s="91"/>
      <c r="G68" s="91"/>
      <c r="H68" s="31" t="s">
        <v>2</v>
      </c>
      <c r="I68" s="35" t="s">
        <v>2</v>
      </c>
      <c r="J68" s="61"/>
    </row>
    <row r="69" spans="1:11" ht="15.75">
      <c r="A69" s="65" t="s">
        <v>77</v>
      </c>
      <c r="B69" s="321">
        <f>B22+B28+B33+B38+B43+B51+B56+B61+B66</f>
        <v>0</v>
      </c>
      <c r="C69" s="321"/>
      <c r="D69" s="92">
        <f>D22+D28+D33+D38+D43+D51+D56+D61+D66</f>
        <v>0</v>
      </c>
      <c r="E69" s="321">
        <f>E22+E28+E33+E38+E43+E51+E56+E61+E66</f>
        <v>0</v>
      </c>
      <c r="F69" s="321"/>
      <c r="G69" s="92">
        <f>G22+G28+G33+G38+G43+G51+G56+G61+G66</f>
        <v>0</v>
      </c>
      <c r="H69" s="33">
        <f>G69-D69</f>
        <v>0</v>
      </c>
      <c r="I69" s="34" t="e">
        <f>H69/D69</f>
        <v>#DIV/0!</v>
      </c>
      <c r="J69" s="61"/>
    </row>
    <row r="70" spans="1:11">
      <c r="A70" s="61"/>
      <c r="D70" s="91"/>
      <c r="G70" s="91" t="s">
        <v>16</v>
      </c>
      <c r="H70" s="31" t="s">
        <v>2</v>
      </c>
      <c r="I70" s="32" t="s">
        <v>2</v>
      </c>
      <c r="J70" s="61"/>
    </row>
    <row r="71" spans="1:11" ht="15.75">
      <c r="A71" s="65" t="s">
        <v>230</v>
      </c>
      <c r="B71" s="71" t="e">
        <f>(D71/D69)</f>
        <v>#DIV/0!</v>
      </c>
      <c r="C71" s="63"/>
      <c r="D71" s="92">
        <f>C71</f>
        <v>0</v>
      </c>
      <c r="E71" s="71" t="e">
        <f>G71/G69</f>
        <v>#DIV/0!</v>
      </c>
      <c r="F71" s="63"/>
      <c r="G71" s="92">
        <f>F71</f>
        <v>0</v>
      </c>
      <c r="H71" s="33">
        <f>G71-D71</f>
        <v>0</v>
      </c>
      <c r="I71" s="34" t="e">
        <f>H71/D71</f>
        <v>#DIV/0!</v>
      </c>
      <c r="J71" s="323" t="e">
        <f>IF(OR(ABS(H71)&gt;10000,AND(ABS(I71)&gt;0.1,ABS(H71)&gt;5000)),"Justification","No")</f>
        <v>#DIV/0!</v>
      </c>
    </row>
    <row r="72" spans="1:11">
      <c r="A72" s="61"/>
      <c r="D72" s="91"/>
      <c r="G72" s="91"/>
      <c r="H72" s="31" t="s">
        <v>2</v>
      </c>
      <c r="I72" s="32" t="s">
        <v>2</v>
      </c>
      <c r="J72" s="61"/>
    </row>
    <row r="73" spans="1:11" ht="18.75" thickBot="1">
      <c r="A73" s="327" t="s">
        <v>78</v>
      </c>
      <c r="B73" s="328"/>
      <c r="C73" s="328"/>
      <c r="D73" s="87">
        <f>(D69+D71)</f>
        <v>0</v>
      </c>
      <c r="E73" s="328"/>
      <c r="F73" s="328"/>
      <c r="G73" s="87">
        <f>(G69+G71)</f>
        <v>0</v>
      </c>
      <c r="H73" s="85">
        <f>G73-D73</f>
        <v>0</v>
      </c>
      <c r="I73" s="86" t="e">
        <f>H73/D73</f>
        <v>#DIV/0!</v>
      </c>
      <c r="J73" s="329"/>
    </row>
    <row r="74" spans="1:11">
      <c r="J74" s="49"/>
      <c r="K74" s="98"/>
    </row>
    <row r="75" spans="1:11">
      <c r="J75" s="49"/>
      <c r="K75" s="98"/>
    </row>
    <row r="76" spans="1:11" ht="20.25">
      <c r="A76" s="330" t="str">
        <f>A2</f>
        <v>LINE ITEM BUDGET FORM - A</v>
      </c>
      <c r="B76" s="330"/>
      <c r="C76" s="330"/>
      <c r="D76" s="330"/>
      <c r="E76" s="330"/>
      <c r="F76" s="330"/>
      <c r="G76" s="330"/>
      <c r="H76" s="330"/>
      <c r="I76" s="114"/>
      <c r="J76" s="114"/>
      <c r="K76" s="331"/>
    </row>
    <row r="77" spans="1:11" ht="23.25">
      <c r="A77" s="332" t="s">
        <v>232</v>
      </c>
      <c r="B77" s="332"/>
      <c r="C77" s="332"/>
      <c r="D77" s="332"/>
      <c r="E77" s="332"/>
      <c r="F77" s="332"/>
      <c r="G77" s="332"/>
      <c r="H77" s="332"/>
      <c r="I77" s="333"/>
      <c r="J77" s="333"/>
      <c r="K77" s="98"/>
    </row>
    <row r="78" spans="1:11">
      <c r="J78" s="49"/>
      <c r="K78" s="98"/>
    </row>
    <row r="79" spans="1:11" ht="18">
      <c r="A79" s="305" t="s">
        <v>148</v>
      </c>
      <c r="B79" s="334">
        <f>B5</f>
        <v>0</v>
      </c>
      <c r="J79" s="49"/>
      <c r="K79" s="98"/>
    </row>
    <row r="80" spans="1:11" ht="18">
      <c r="A80" s="305" t="str">
        <f>A10</f>
        <v>Effective Dates</v>
      </c>
      <c r="B80" s="335">
        <f>B10</f>
        <v>0</v>
      </c>
      <c r="C80" s="336"/>
    </row>
    <row r="81" spans="1:8">
      <c r="B81" s="337"/>
    </row>
    <row r="82" spans="1:8" ht="18">
      <c r="A82" s="76"/>
    </row>
    <row r="83" spans="1:8" ht="15.75" thickBot="1"/>
    <row r="84" spans="1:8" ht="15.75">
      <c r="A84" s="338"/>
      <c r="B84" s="339"/>
      <c r="C84" s="339"/>
      <c r="D84" s="314" t="s">
        <v>318</v>
      </c>
      <c r="E84" s="314" t="s">
        <v>319</v>
      </c>
      <c r="F84" s="314" t="s">
        <v>62</v>
      </c>
      <c r="G84" s="314" t="s">
        <v>63</v>
      </c>
      <c r="H84" s="314" t="s">
        <v>79</v>
      </c>
    </row>
    <row r="85" spans="1:8" ht="16.5" thickBot="1">
      <c r="A85" s="93"/>
      <c r="D85" s="340" t="s">
        <v>80</v>
      </c>
      <c r="E85" s="340" t="s">
        <v>80</v>
      </c>
      <c r="F85" s="340" t="s">
        <v>67</v>
      </c>
      <c r="G85" s="340" t="s">
        <v>67</v>
      </c>
      <c r="H85" s="340" t="s">
        <v>68</v>
      </c>
    </row>
    <row r="86" spans="1:8">
      <c r="A86" s="93"/>
      <c r="D86" s="61"/>
      <c r="E86" s="61"/>
      <c r="F86" s="61"/>
      <c r="G86" s="61"/>
      <c r="H86" s="61"/>
    </row>
    <row r="87" spans="1:8">
      <c r="A87" s="93" t="s">
        <v>81</v>
      </c>
      <c r="D87" s="64"/>
      <c r="E87" s="64"/>
      <c r="F87" s="31">
        <f t="shared" ref="F87:F92" si="5">E87-D87</f>
        <v>0</v>
      </c>
      <c r="G87" s="32" t="e">
        <f t="shared" ref="G87:G92" si="6">F87/D87</f>
        <v>#DIV/0!</v>
      </c>
      <c r="H87" s="320"/>
    </row>
    <row r="88" spans="1:8">
      <c r="A88" s="93" t="s">
        <v>82</v>
      </c>
      <c r="D88" s="64"/>
      <c r="E88" s="64"/>
      <c r="F88" s="31">
        <f t="shared" si="5"/>
        <v>0</v>
      </c>
      <c r="G88" s="32" t="e">
        <f t="shared" si="6"/>
        <v>#DIV/0!</v>
      </c>
      <c r="H88" s="320"/>
    </row>
    <row r="89" spans="1:8">
      <c r="A89" s="93" t="s">
        <v>83</v>
      </c>
      <c r="D89" s="64"/>
      <c r="E89" s="64"/>
      <c r="F89" s="31">
        <f t="shared" si="5"/>
        <v>0</v>
      </c>
      <c r="G89" s="32" t="e">
        <f t="shared" si="6"/>
        <v>#DIV/0!</v>
      </c>
      <c r="H89" s="320"/>
    </row>
    <row r="90" spans="1:8">
      <c r="A90" s="93" t="s">
        <v>84</v>
      </c>
      <c r="D90" s="64"/>
      <c r="E90" s="64"/>
      <c r="F90" s="31">
        <f t="shared" si="5"/>
        <v>0</v>
      </c>
      <c r="G90" s="32" t="e">
        <f t="shared" si="6"/>
        <v>#DIV/0!</v>
      </c>
      <c r="H90" s="320"/>
    </row>
    <row r="91" spans="1:8">
      <c r="A91" s="93" t="s">
        <v>85</v>
      </c>
      <c r="D91" s="64"/>
      <c r="E91" s="64"/>
      <c r="F91" s="31">
        <f t="shared" si="5"/>
        <v>0</v>
      </c>
      <c r="G91" s="32" t="e">
        <f t="shared" si="6"/>
        <v>#DIV/0!</v>
      </c>
      <c r="H91" s="320"/>
    </row>
    <row r="92" spans="1:8" ht="15.75">
      <c r="A92" s="341" t="s">
        <v>86</v>
      </c>
      <c r="D92" s="66">
        <f>SUM(D87:D91)</f>
        <v>0</v>
      </c>
      <c r="E92" s="66">
        <f>SUM(E87:E91)</f>
        <v>0</v>
      </c>
      <c r="F92" s="33">
        <f t="shared" si="5"/>
        <v>0</v>
      </c>
      <c r="G92" s="34" t="e">
        <f t="shared" si="6"/>
        <v>#DIV/0!</v>
      </c>
      <c r="H92" s="323" t="e">
        <f>IF(OR(ABS(F92)&gt;10000,AND(ABS(G92)&gt;0.1,ABS(F92)&gt;5000)),"Justification","No")</f>
        <v>#DIV/0!</v>
      </c>
    </row>
    <row r="93" spans="1:8">
      <c r="A93" s="70" t="s">
        <v>70</v>
      </c>
      <c r="B93" s="68" t="s">
        <v>70</v>
      </c>
      <c r="C93" s="68" t="s">
        <v>70</v>
      </c>
      <c r="D93" s="94" t="s">
        <v>70</v>
      </c>
      <c r="E93" s="94" t="s">
        <v>70</v>
      </c>
      <c r="F93" s="36" t="s">
        <v>70</v>
      </c>
      <c r="G93" s="37" t="s">
        <v>70</v>
      </c>
      <c r="H93" s="342" t="s">
        <v>70</v>
      </c>
    </row>
    <row r="94" spans="1:8">
      <c r="A94" s="93" t="s">
        <v>87</v>
      </c>
      <c r="B94" s="68"/>
      <c r="C94" s="68"/>
      <c r="D94" s="64"/>
      <c r="E94" s="64"/>
      <c r="F94" s="31">
        <f>E94-D94</f>
        <v>0</v>
      </c>
      <c r="G94" s="32" t="e">
        <f>F94/D94</f>
        <v>#DIV/0!</v>
      </c>
      <c r="H94" s="342"/>
    </row>
    <row r="95" spans="1:8">
      <c r="A95" s="93" t="s">
        <v>88</v>
      </c>
      <c r="B95" s="68"/>
      <c r="C95" s="68"/>
      <c r="D95" s="64"/>
      <c r="E95" s="64"/>
      <c r="F95" s="31">
        <f>E95-D95</f>
        <v>0</v>
      </c>
      <c r="G95" s="32" t="e">
        <f>F95/D95</f>
        <v>#DIV/0!</v>
      </c>
      <c r="H95" s="342"/>
    </row>
    <row r="96" spans="1:8">
      <c r="A96" s="343" t="s">
        <v>89</v>
      </c>
      <c r="B96" s="68"/>
      <c r="C96" s="68"/>
      <c r="D96" s="64"/>
      <c r="E96" s="64"/>
      <c r="F96" s="31">
        <f>E96-D96</f>
        <v>0</v>
      </c>
      <c r="G96" s="32" t="e">
        <f>F96/D96</f>
        <v>#DIV/0!</v>
      </c>
      <c r="H96" s="342"/>
    </row>
    <row r="97" spans="1:8">
      <c r="A97" s="93" t="s">
        <v>90</v>
      </c>
      <c r="D97" s="64"/>
      <c r="E97" s="64"/>
      <c r="F97" s="31">
        <f>E97-D97</f>
        <v>0</v>
      </c>
      <c r="G97" s="32" t="e">
        <f>F97/D97</f>
        <v>#DIV/0!</v>
      </c>
      <c r="H97" s="320"/>
    </row>
    <row r="98" spans="1:8" ht="15.75">
      <c r="A98" s="341" t="s">
        <v>91</v>
      </c>
      <c r="D98" s="66">
        <f>SUM(D94:D97)</f>
        <v>0</v>
      </c>
      <c r="E98" s="66">
        <f>SUM(E94:E97)</f>
        <v>0</v>
      </c>
      <c r="F98" s="33">
        <f>E98-D98</f>
        <v>0</v>
      </c>
      <c r="G98" s="34" t="e">
        <f>F98/D98</f>
        <v>#DIV/0!</v>
      </c>
      <c r="H98" s="323" t="e">
        <f>IF(OR(ABS(F98)&gt;10000,AND(ABS(G98)&gt;0.1,ABS(F98)&gt;5000)),"Justification","No")</f>
        <v>#DIV/0!</v>
      </c>
    </row>
    <row r="99" spans="1:8">
      <c r="A99" s="70" t="s">
        <v>70</v>
      </c>
      <c r="B99" s="68" t="s">
        <v>70</v>
      </c>
      <c r="C99" s="68" t="s">
        <v>70</v>
      </c>
      <c r="D99" s="94" t="s">
        <v>70</v>
      </c>
      <c r="E99" s="94" t="s">
        <v>70</v>
      </c>
      <c r="F99" s="36" t="s">
        <v>70</v>
      </c>
      <c r="G99" s="37" t="s">
        <v>70</v>
      </c>
      <c r="H99" s="342" t="s">
        <v>70</v>
      </c>
    </row>
    <row r="100" spans="1:8" ht="15.75">
      <c r="A100" s="341" t="s">
        <v>32</v>
      </c>
      <c r="D100" s="66"/>
      <c r="E100" s="66"/>
      <c r="F100" s="33">
        <f>E100-D100</f>
        <v>0</v>
      </c>
      <c r="G100" s="34" t="e">
        <f>F100/D100</f>
        <v>#DIV/0!</v>
      </c>
      <c r="H100" s="323" t="e">
        <f>IF(OR(ABS(F100)&gt;10000,AND(ABS(G100)&gt;0.1,ABS(F100)&gt;5000)),"Justification","No")</f>
        <v>#DIV/0!</v>
      </c>
    </row>
    <row r="101" spans="1:8">
      <c r="A101" s="70" t="s">
        <v>70</v>
      </c>
      <c r="B101" s="68" t="s">
        <v>70</v>
      </c>
      <c r="C101" s="68" t="s">
        <v>70</v>
      </c>
      <c r="D101" s="94" t="s">
        <v>70</v>
      </c>
      <c r="E101" s="94" t="s">
        <v>70</v>
      </c>
      <c r="F101" s="36" t="s">
        <v>70</v>
      </c>
      <c r="G101" s="37" t="s">
        <v>70</v>
      </c>
      <c r="H101" s="342" t="s">
        <v>70</v>
      </c>
    </row>
    <row r="102" spans="1:8">
      <c r="A102" s="93" t="s">
        <v>92</v>
      </c>
      <c r="D102" s="64"/>
      <c r="E102" s="64"/>
      <c r="F102" s="31">
        <f>E102-D102</f>
        <v>0</v>
      </c>
      <c r="G102" s="32" t="e">
        <f>F102/D102</f>
        <v>#DIV/0!</v>
      </c>
      <c r="H102" s="320"/>
    </row>
    <row r="103" spans="1:8">
      <c r="A103" s="93" t="s">
        <v>93</v>
      </c>
      <c r="D103" s="64"/>
      <c r="E103" s="64"/>
      <c r="F103" s="31">
        <f>E103-D103</f>
        <v>0</v>
      </c>
      <c r="G103" s="32" t="e">
        <f>F103/D103</f>
        <v>#DIV/0!</v>
      </c>
      <c r="H103" s="320"/>
    </row>
    <row r="104" spans="1:8">
      <c r="A104" s="93" t="s">
        <v>94</v>
      </c>
      <c r="D104" s="64"/>
      <c r="E104" s="64"/>
      <c r="F104" s="31">
        <f>E104-D104</f>
        <v>0</v>
      </c>
      <c r="G104" s="32" t="e">
        <f>F104/D104</f>
        <v>#DIV/0!</v>
      </c>
      <c r="H104" s="320"/>
    </row>
    <row r="105" spans="1:8">
      <c r="A105" s="93" t="s">
        <v>95</v>
      </c>
      <c r="D105" s="64"/>
      <c r="E105" s="64"/>
      <c r="F105" s="31">
        <f>E105-D105</f>
        <v>0</v>
      </c>
      <c r="G105" s="32" t="e">
        <f>F105/D105</f>
        <v>#DIV/0!</v>
      </c>
      <c r="H105" s="320"/>
    </row>
    <row r="106" spans="1:8" ht="15.75">
      <c r="A106" s="341" t="s">
        <v>96</v>
      </c>
      <c r="D106" s="66">
        <f>SUM(D102:D105)</f>
        <v>0</v>
      </c>
      <c r="E106" s="66">
        <f>SUM(E102:E105)</f>
        <v>0</v>
      </c>
      <c r="F106" s="33">
        <f>E106-D106</f>
        <v>0</v>
      </c>
      <c r="G106" s="34" t="e">
        <f>F106/D106</f>
        <v>#DIV/0!</v>
      </c>
      <c r="H106" s="323" t="e">
        <f>IF(OR(ABS(F106)&gt;10000,AND(ABS(G106)&gt;0.1,ABS(F106)&gt;5000)),"Justification","No")</f>
        <v>#DIV/0!</v>
      </c>
    </row>
    <row r="107" spans="1:8">
      <c r="A107" s="70" t="s">
        <v>70</v>
      </c>
      <c r="B107" s="68" t="s">
        <v>70</v>
      </c>
      <c r="C107" s="68" t="s">
        <v>70</v>
      </c>
      <c r="D107" s="94" t="s">
        <v>70</v>
      </c>
      <c r="E107" s="94" t="s">
        <v>70</v>
      </c>
      <c r="F107" s="36" t="s">
        <v>70</v>
      </c>
      <c r="G107" s="37" t="s">
        <v>70</v>
      </c>
      <c r="H107" s="342" t="s">
        <v>70</v>
      </c>
    </row>
    <row r="108" spans="1:8">
      <c r="A108" s="93" t="s">
        <v>97</v>
      </c>
      <c r="D108" s="64"/>
      <c r="E108" s="64"/>
      <c r="F108" s="31">
        <f t="shared" ref="F108:F114" si="7">E108-D108</f>
        <v>0</v>
      </c>
      <c r="G108" s="32" t="e">
        <f t="shared" ref="G108:G114" si="8">F108/D108</f>
        <v>#DIV/0!</v>
      </c>
      <c r="H108" s="320"/>
    </row>
    <row r="109" spans="1:8">
      <c r="A109" s="93" t="s">
        <v>98</v>
      </c>
      <c r="D109" s="64"/>
      <c r="E109" s="64"/>
      <c r="F109" s="31">
        <f t="shared" si="7"/>
        <v>0</v>
      </c>
      <c r="G109" s="32" t="e">
        <f t="shared" si="8"/>
        <v>#DIV/0!</v>
      </c>
      <c r="H109" s="320"/>
    </row>
    <row r="110" spans="1:8">
      <c r="A110" s="93" t="s">
        <v>99</v>
      </c>
      <c r="D110" s="64"/>
      <c r="E110" s="64"/>
      <c r="F110" s="31">
        <f t="shared" si="7"/>
        <v>0</v>
      </c>
      <c r="G110" s="32" t="e">
        <f t="shared" si="8"/>
        <v>#DIV/0!</v>
      </c>
      <c r="H110" s="320"/>
    </row>
    <row r="111" spans="1:8">
      <c r="A111" s="93" t="s">
        <v>100</v>
      </c>
      <c r="D111" s="64"/>
      <c r="E111" s="64"/>
      <c r="F111" s="31">
        <f t="shared" si="7"/>
        <v>0</v>
      </c>
      <c r="G111" s="32" t="e">
        <f t="shared" si="8"/>
        <v>#DIV/0!</v>
      </c>
      <c r="H111" s="320"/>
    </row>
    <row r="112" spans="1:8">
      <c r="A112" s="93" t="s">
        <v>101</v>
      </c>
      <c r="D112" s="64"/>
      <c r="E112" s="64"/>
      <c r="F112" s="31">
        <f t="shared" si="7"/>
        <v>0</v>
      </c>
      <c r="G112" s="32" t="e">
        <f t="shared" si="8"/>
        <v>#DIV/0!</v>
      </c>
      <c r="H112" s="320"/>
    </row>
    <row r="113" spans="1:8">
      <c r="A113" s="93" t="s">
        <v>102</v>
      </c>
      <c r="D113" s="64"/>
      <c r="E113" s="64"/>
      <c r="F113" s="31">
        <f t="shared" si="7"/>
        <v>0</v>
      </c>
      <c r="G113" s="32" t="e">
        <f t="shared" si="8"/>
        <v>#DIV/0!</v>
      </c>
      <c r="H113" s="320"/>
    </row>
    <row r="114" spans="1:8" ht="15.75">
      <c r="A114" s="341" t="s">
        <v>103</v>
      </c>
      <c r="D114" s="66">
        <f>SUM(D108:D113)</f>
        <v>0</v>
      </c>
      <c r="E114" s="66">
        <f>SUM(E108:E113)</f>
        <v>0</v>
      </c>
      <c r="F114" s="33">
        <f t="shared" si="7"/>
        <v>0</v>
      </c>
      <c r="G114" s="34" t="e">
        <f t="shared" si="8"/>
        <v>#DIV/0!</v>
      </c>
      <c r="H114" s="323" t="e">
        <f>IF(OR(ABS(F114)&gt;10000,AND(ABS(G114)&gt;0.1,ABS(F114)&gt;5000)),"Justification","No")</f>
        <v>#DIV/0!</v>
      </c>
    </row>
    <row r="115" spans="1:8">
      <c r="A115" s="70" t="s">
        <v>70</v>
      </c>
      <c r="B115" s="68" t="s">
        <v>70</v>
      </c>
      <c r="C115" s="68" t="s">
        <v>70</v>
      </c>
      <c r="D115" s="94" t="s">
        <v>70</v>
      </c>
      <c r="E115" s="94" t="s">
        <v>70</v>
      </c>
      <c r="F115" s="36" t="s">
        <v>70</v>
      </c>
      <c r="G115" s="37" t="s">
        <v>70</v>
      </c>
      <c r="H115" s="342" t="s">
        <v>70</v>
      </c>
    </row>
    <row r="116" spans="1:8">
      <c r="A116" s="344" t="s">
        <v>241</v>
      </c>
      <c r="D116" s="64"/>
      <c r="E116" s="64"/>
      <c r="F116" s="31">
        <f>E116-D116</f>
        <v>0</v>
      </c>
      <c r="G116" s="32" t="e">
        <f>F116/D116</f>
        <v>#DIV/0!</v>
      </c>
      <c r="H116" s="320"/>
    </row>
    <row r="117" spans="1:8">
      <c r="A117" s="344" t="s">
        <v>242</v>
      </c>
      <c r="D117" s="64"/>
      <c r="E117" s="64"/>
      <c r="F117" s="31">
        <f>E117-D117</f>
        <v>0</v>
      </c>
      <c r="G117" s="32" t="e">
        <f>F117/D117</f>
        <v>#DIV/0!</v>
      </c>
      <c r="H117" s="320"/>
    </row>
    <row r="118" spans="1:8">
      <c r="A118" s="93" t="s">
        <v>104</v>
      </c>
      <c r="D118" s="64"/>
      <c r="E118" s="64"/>
      <c r="F118" s="31">
        <f>E118-D118</f>
        <v>0</v>
      </c>
      <c r="G118" s="32" t="e">
        <f>F118/D118</f>
        <v>#DIV/0!</v>
      </c>
      <c r="H118" s="320"/>
    </row>
    <row r="119" spans="1:8">
      <c r="A119" s="93" t="s">
        <v>105</v>
      </c>
      <c r="D119" s="64"/>
      <c r="E119" s="64"/>
      <c r="F119" s="31">
        <f>E119-D119</f>
        <v>0</v>
      </c>
      <c r="G119" s="32" t="e">
        <f>F119/D119</f>
        <v>#DIV/0!</v>
      </c>
      <c r="H119" s="320"/>
    </row>
    <row r="120" spans="1:8" ht="15.75">
      <c r="A120" s="341" t="s">
        <v>234</v>
      </c>
      <c r="D120" s="66">
        <f>SUM(D116:D119)</f>
        <v>0</v>
      </c>
      <c r="E120" s="66">
        <f>SUM(E116:E119)</f>
        <v>0</v>
      </c>
      <c r="F120" s="33">
        <f>E120-D120</f>
        <v>0</v>
      </c>
      <c r="G120" s="34" t="e">
        <f>F120/D120</f>
        <v>#DIV/0!</v>
      </c>
      <c r="H120" s="323" t="e">
        <f>IF(OR(ABS(F120)&gt;10000,AND(ABS(G120)&gt;0.1,ABS(F120)&gt;5000)),"Justification","No")</f>
        <v>#DIV/0!</v>
      </c>
    </row>
    <row r="121" spans="1:8">
      <c r="A121" s="70" t="s">
        <v>70</v>
      </c>
      <c r="B121" s="68" t="s">
        <v>70</v>
      </c>
      <c r="C121" s="68" t="s">
        <v>70</v>
      </c>
      <c r="D121" s="94" t="s">
        <v>70</v>
      </c>
      <c r="E121" s="94" t="s">
        <v>70</v>
      </c>
      <c r="F121" s="36" t="s">
        <v>70</v>
      </c>
      <c r="G121" s="37" t="s">
        <v>70</v>
      </c>
      <c r="H121" s="342" t="s">
        <v>70</v>
      </c>
    </row>
    <row r="122" spans="1:8">
      <c r="A122" s="93" t="s">
        <v>106</v>
      </c>
      <c r="D122" s="64"/>
      <c r="E122" s="64"/>
      <c r="F122" s="31">
        <f t="shared" ref="F122:F128" si="9">E122-D122</f>
        <v>0</v>
      </c>
      <c r="G122" s="32" t="e">
        <f t="shared" ref="G122:G128" si="10">F122/D122</f>
        <v>#DIV/0!</v>
      </c>
      <c r="H122" s="320"/>
    </row>
    <row r="123" spans="1:8">
      <c r="A123" s="93" t="s">
        <v>107</v>
      </c>
      <c r="D123" s="64"/>
      <c r="E123" s="64"/>
      <c r="F123" s="31">
        <f t="shared" si="9"/>
        <v>0</v>
      </c>
      <c r="G123" s="32" t="e">
        <f t="shared" si="10"/>
        <v>#DIV/0!</v>
      </c>
      <c r="H123" s="320"/>
    </row>
    <row r="124" spans="1:8">
      <c r="A124" s="93" t="s">
        <v>108</v>
      </c>
      <c r="D124" s="64"/>
      <c r="E124" s="64"/>
      <c r="F124" s="31">
        <f t="shared" si="9"/>
        <v>0</v>
      </c>
      <c r="G124" s="32" t="e">
        <f t="shared" si="10"/>
        <v>#DIV/0!</v>
      </c>
      <c r="H124" s="320"/>
    </row>
    <row r="125" spans="1:8">
      <c r="A125" s="93" t="s">
        <v>109</v>
      </c>
      <c r="D125" s="64"/>
      <c r="E125" s="64"/>
      <c r="F125" s="31">
        <f t="shared" si="9"/>
        <v>0</v>
      </c>
      <c r="G125" s="32" t="e">
        <f t="shared" si="10"/>
        <v>#DIV/0!</v>
      </c>
      <c r="H125" s="320"/>
    </row>
    <row r="126" spans="1:8">
      <c r="A126" s="93" t="s">
        <v>110</v>
      </c>
      <c r="D126" s="64"/>
      <c r="E126" s="64"/>
      <c r="F126" s="31">
        <f t="shared" si="9"/>
        <v>0</v>
      </c>
      <c r="G126" s="32" t="e">
        <f t="shared" si="10"/>
        <v>#DIV/0!</v>
      </c>
      <c r="H126" s="320"/>
    </row>
    <row r="127" spans="1:8">
      <c r="A127" s="93" t="s">
        <v>111</v>
      </c>
      <c r="D127" s="64"/>
      <c r="E127" s="64"/>
      <c r="F127" s="31">
        <f t="shared" si="9"/>
        <v>0</v>
      </c>
      <c r="G127" s="32" t="e">
        <f t="shared" si="10"/>
        <v>#DIV/0!</v>
      </c>
      <c r="H127" s="320"/>
    </row>
    <row r="128" spans="1:8" ht="15.75">
      <c r="A128" s="341" t="s">
        <v>112</v>
      </c>
      <c r="D128" s="66">
        <f>SUM(D122:D127)</f>
        <v>0</v>
      </c>
      <c r="E128" s="66">
        <f>SUM(E122:E127)</f>
        <v>0</v>
      </c>
      <c r="F128" s="33">
        <f t="shared" si="9"/>
        <v>0</v>
      </c>
      <c r="G128" s="34" t="e">
        <f t="shared" si="10"/>
        <v>#DIV/0!</v>
      </c>
      <c r="H128" s="323" t="e">
        <f>IF(OR(ABS(F128)&gt;10000,AND(ABS(G128)&gt;0.1,ABS(F128)&gt;5000)),"Justification","No")</f>
        <v>#DIV/0!</v>
      </c>
    </row>
    <row r="129" spans="1:8">
      <c r="A129" s="70" t="s">
        <v>70</v>
      </c>
      <c r="B129" s="68" t="s">
        <v>70</v>
      </c>
      <c r="C129" s="68" t="s">
        <v>70</v>
      </c>
      <c r="D129" s="94" t="s">
        <v>70</v>
      </c>
      <c r="E129" s="94" t="s">
        <v>70</v>
      </c>
      <c r="F129" s="36" t="s">
        <v>70</v>
      </c>
      <c r="G129" s="37" t="s">
        <v>70</v>
      </c>
      <c r="H129" s="342" t="s">
        <v>70</v>
      </c>
    </row>
    <row r="130" spans="1:8">
      <c r="A130" s="93" t="s">
        <v>113</v>
      </c>
      <c r="D130" s="64"/>
      <c r="E130" s="64"/>
      <c r="F130" s="31">
        <f t="shared" ref="F130:F135" si="11">E130-D130</f>
        <v>0</v>
      </c>
      <c r="G130" s="32" t="e">
        <f t="shared" ref="G130:G135" si="12">F130/D130</f>
        <v>#DIV/0!</v>
      </c>
      <c r="H130" s="320"/>
    </row>
    <row r="131" spans="1:8">
      <c r="A131" s="93" t="s">
        <v>114</v>
      </c>
      <c r="D131" s="64"/>
      <c r="E131" s="64"/>
      <c r="F131" s="31">
        <f t="shared" si="11"/>
        <v>0</v>
      </c>
      <c r="G131" s="32" t="e">
        <f t="shared" si="12"/>
        <v>#DIV/0!</v>
      </c>
      <c r="H131" s="320"/>
    </row>
    <row r="132" spans="1:8">
      <c r="A132" s="93" t="s">
        <v>115</v>
      </c>
      <c r="D132" s="64"/>
      <c r="E132" s="64"/>
      <c r="F132" s="31">
        <f t="shared" si="11"/>
        <v>0</v>
      </c>
      <c r="G132" s="32" t="e">
        <f t="shared" si="12"/>
        <v>#DIV/0!</v>
      </c>
      <c r="H132" s="320"/>
    </row>
    <row r="133" spans="1:8">
      <c r="A133" s="93" t="s">
        <v>116</v>
      </c>
      <c r="D133" s="64"/>
      <c r="E133" s="64"/>
      <c r="F133" s="31">
        <f t="shared" si="11"/>
        <v>0</v>
      </c>
      <c r="G133" s="32" t="e">
        <f t="shared" si="12"/>
        <v>#DIV/0!</v>
      </c>
      <c r="H133" s="320"/>
    </row>
    <row r="134" spans="1:8">
      <c r="A134" s="93" t="s">
        <v>117</v>
      </c>
      <c r="D134" s="64"/>
      <c r="E134" s="64"/>
      <c r="F134" s="31">
        <f t="shared" si="11"/>
        <v>0</v>
      </c>
      <c r="G134" s="32" t="e">
        <f t="shared" si="12"/>
        <v>#DIV/0!</v>
      </c>
      <c r="H134" s="320"/>
    </row>
    <row r="135" spans="1:8" ht="18">
      <c r="A135" s="341" t="s">
        <v>118</v>
      </c>
      <c r="B135" s="95"/>
      <c r="C135" s="95"/>
      <c r="D135" s="66">
        <f>SUM(D130:D134)</f>
        <v>0</v>
      </c>
      <c r="E135" s="66">
        <f>SUM(E130:E134)</f>
        <v>0</v>
      </c>
      <c r="F135" s="33">
        <f t="shared" si="11"/>
        <v>0</v>
      </c>
      <c r="G135" s="34" t="e">
        <f t="shared" si="12"/>
        <v>#DIV/0!</v>
      </c>
      <c r="H135" s="323" t="e">
        <f>IF(OR(ABS(F135)&gt;10000,AND(ABS(G135)&gt;0.1,ABS(F135)&gt;5000)),"Justification","No")</f>
        <v>#DIV/0!</v>
      </c>
    </row>
    <row r="136" spans="1:8">
      <c r="A136" s="70" t="s">
        <v>70</v>
      </c>
      <c r="B136" s="68" t="s">
        <v>70</v>
      </c>
      <c r="C136" s="68" t="s">
        <v>70</v>
      </c>
      <c r="D136" s="94" t="s">
        <v>70</v>
      </c>
      <c r="E136" s="94" t="s">
        <v>70</v>
      </c>
      <c r="F136" s="36" t="s">
        <v>70</v>
      </c>
      <c r="G136" s="37" t="s">
        <v>70</v>
      </c>
      <c r="H136" s="342" t="s">
        <v>70</v>
      </c>
    </row>
    <row r="137" spans="1:8" ht="15.75">
      <c r="A137" s="341" t="s">
        <v>38</v>
      </c>
      <c r="D137" s="66"/>
      <c r="E137" s="66"/>
      <c r="F137" s="33">
        <f>E137-D137</f>
        <v>0</v>
      </c>
      <c r="G137" s="34" t="e">
        <f>F137/D137</f>
        <v>#DIV/0!</v>
      </c>
      <c r="H137" s="323" t="e">
        <f>IF(OR(ABS(F137)&gt;10000,AND(ABS(G137)&gt;0.1,ABS(F137)&gt;5000)),"Justification","No")</f>
        <v>#DIV/0!</v>
      </c>
    </row>
    <row r="138" spans="1:8">
      <c r="A138" s="70" t="s">
        <v>70</v>
      </c>
      <c r="B138" s="68" t="s">
        <v>70</v>
      </c>
      <c r="C138" s="68" t="s">
        <v>70</v>
      </c>
      <c r="D138" s="94" t="s">
        <v>70</v>
      </c>
      <c r="E138" s="94" t="s">
        <v>70</v>
      </c>
      <c r="F138" s="36" t="s">
        <v>70</v>
      </c>
      <c r="G138" s="37" t="s">
        <v>70</v>
      </c>
      <c r="H138" s="342" t="s">
        <v>70</v>
      </c>
    </row>
    <row r="139" spans="1:8" ht="15.75">
      <c r="A139" s="341" t="s">
        <v>39</v>
      </c>
      <c r="D139" s="66"/>
      <c r="E139" s="66"/>
      <c r="F139" s="33">
        <f>E139-D139</f>
        <v>0</v>
      </c>
      <c r="G139" s="34" t="e">
        <f>F139/D139</f>
        <v>#DIV/0!</v>
      </c>
      <c r="H139" s="323" t="e">
        <f>IF(OR(ABS(F139)&gt;10000,AND(ABS(G139)&gt;0.1,ABS(F139)&gt;5000)),"Justification","No")</f>
        <v>#DIV/0!</v>
      </c>
    </row>
    <row r="140" spans="1:8">
      <c r="A140" s="70" t="s">
        <v>70</v>
      </c>
      <c r="B140" s="68" t="s">
        <v>70</v>
      </c>
      <c r="C140" s="68" t="s">
        <v>70</v>
      </c>
      <c r="D140" s="94" t="s">
        <v>70</v>
      </c>
      <c r="E140" s="94" t="s">
        <v>70</v>
      </c>
      <c r="F140" s="36" t="s">
        <v>70</v>
      </c>
      <c r="G140" s="37" t="s">
        <v>70</v>
      </c>
      <c r="H140" s="342" t="s">
        <v>70</v>
      </c>
    </row>
    <row r="141" spans="1:8">
      <c r="A141" s="93" t="s">
        <v>119</v>
      </c>
      <c r="D141" s="64"/>
      <c r="E141" s="64"/>
      <c r="F141" s="31">
        <f>E141-D141</f>
        <v>0</v>
      </c>
      <c r="G141" s="32" t="e">
        <f>F141/D141</f>
        <v>#DIV/0!</v>
      </c>
      <c r="H141" s="320"/>
    </row>
    <row r="142" spans="1:8">
      <c r="A142" s="93" t="s">
        <v>120</v>
      </c>
      <c r="D142" s="64"/>
      <c r="E142" s="64"/>
      <c r="F142" s="31">
        <f>E142-D142</f>
        <v>0</v>
      </c>
      <c r="G142" s="32" t="e">
        <f>F142/D142</f>
        <v>#DIV/0!</v>
      </c>
      <c r="H142" s="320"/>
    </row>
    <row r="143" spans="1:8">
      <c r="A143" s="93" t="s">
        <v>121</v>
      </c>
      <c r="D143" s="64"/>
      <c r="E143" s="64"/>
      <c r="F143" s="31">
        <f>E143-D143</f>
        <v>0</v>
      </c>
      <c r="G143" s="32" t="e">
        <f>F143/D143</f>
        <v>#DIV/0!</v>
      </c>
      <c r="H143" s="320"/>
    </row>
    <row r="144" spans="1:8">
      <c r="A144" s="93" t="s">
        <v>122</v>
      </c>
      <c r="D144" s="64"/>
      <c r="E144" s="64"/>
      <c r="F144" s="31">
        <f>E144-D144</f>
        <v>0</v>
      </c>
      <c r="G144" s="32" t="e">
        <f>F144/D144</f>
        <v>#DIV/0!</v>
      </c>
      <c r="H144" s="320"/>
    </row>
    <row r="145" spans="1:8" ht="15.75">
      <c r="A145" s="341" t="s">
        <v>123</v>
      </c>
      <c r="D145" s="66">
        <f>SUM(D141:D144)</f>
        <v>0</v>
      </c>
      <c r="E145" s="66">
        <f>SUM(E141:E144)</f>
        <v>0</v>
      </c>
      <c r="F145" s="33">
        <f>E145-D145</f>
        <v>0</v>
      </c>
      <c r="G145" s="34" t="e">
        <f>F145/D145</f>
        <v>#DIV/0!</v>
      </c>
      <c r="H145" s="323" t="e">
        <f>IF(OR(ABS(F145)&gt;10000,AND(ABS(G145)&gt;0.1,ABS(F145)&gt;5000)),"Justification","No")</f>
        <v>#DIV/0!</v>
      </c>
    </row>
    <row r="146" spans="1:8">
      <c r="A146" s="70" t="s">
        <v>70</v>
      </c>
      <c r="B146" s="68" t="s">
        <v>70</v>
      </c>
      <c r="C146" s="68" t="s">
        <v>70</v>
      </c>
      <c r="D146" s="94" t="s">
        <v>70</v>
      </c>
      <c r="E146" s="94" t="s">
        <v>70</v>
      </c>
      <c r="F146" s="36" t="s">
        <v>70</v>
      </c>
      <c r="G146" s="37" t="s">
        <v>70</v>
      </c>
      <c r="H146" s="342" t="s">
        <v>70</v>
      </c>
    </row>
    <row r="147" spans="1:8">
      <c r="A147" s="93"/>
      <c r="D147" s="64"/>
      <c r="E147" s="64"/>
      <c r="F147" s="31"/>
      <c r="G147" s="35"/>
      <c r="H147" s="326"/>
    </row>
    <row r="148" spans="1:8" ht="18">
      <c r="A148" s="345" t="s">
        <v>124</v>
      </c>
      <c r="D148" s="66">
        <f>(D92+D98+D100+D106+D114+D120+D128+D135+D137+D139+D145)</f>
        <v>0</v>
      </c>
      <c r="E148" s="66">
        <f>(E92+E98+E100+E106+E114+E120+E128+E135+E137+E139+E145)</f>
        <v>0</v>
      </c>
      <c r="F148" s="33">
        <f>(F92+F98+F100+F106+F114+F120+F128+F135+F137+F139+F145)</f>
        <v>0</v>
      </c>
      <c r="G148" s="34" t="e">
        <f>F148/D148</f>
        <v>#DIV/0!</v>
      </c>
      <c r="H148" s="322"/>
    </row>
    <row r="149" spans="1:8" ht="15.75">
      <c r="A149" s="93"/>
      <c r="D149" s="61"/>
      <c r="E149" s="61"/>
      <c r="F149" s="33"/>
      <c r="G149" s="32" t="s">
        <v>2</v>
      </c>
      <c r="H149" s="320"/>
    </row>
    <row r="150" spans="1:8" ht="18">
      <c r="A150" s="345" t="s">
        <v>233</v>
      </c>
      <c r="D150" s="66">
        <f>(D73+D148)</f>
        <v>0</v>
      </c>
      <c r="E150" s="66">
        <f>(G73+E148)</f>
        <v>0</v>
      </c>
      <c r="F150" s="33">
        <f>E150-D150</f>
        <v>0</v>
      </c>
      <c r="G150" s="34" t="e">
        <f>F150/D150</f>
        <v>#DIV/0!</v>
      </c>
      <c r="H150" s="322"/>
    </row>
    <row r="151" spans="1:8" ht="15.75">
      <c r="A151" s="93"/>
      <c r="B151" s="96" t="s">
        <v>147</v>
      </c>
      <c r="C151" s="97" t="s">
        <v>147</v>
      </c>
      <c r="D151" s="61"/>
      <c r="E151" s="61"/>
      <c r="F151" s="33"/>
      <c r="G151" s="34" t="s">
        <v>2</v>
      </c>
      <c r="H151" s="322"/>
    </row>
    <row r="152" spans="1:8" ht="18">
      <c r="A152" s="345" t="s">
        <v>320</v>
      </c>
      <c r="B152" s="98" t="e">
        <f>D152/D150</f>
        <v>#DIV/0!</v>
      </c>
      <c r="C152" s="98" t="e">
        <f>E152/E150</f>
        <v>#DIV/0!</v>
      </c>
      <c r="D152" s="66"/>
      <c r="E152" s="66"/>
      <c r="F152" s="33">
        <f>E152-D152</f>
        <v>0</v>
      </c>
      <c r="G152" s="34" t="e">
        <f>F152/D152</f>
        <v>#DIV/0!</v>
      </c>
      <c r="H152" s="323" t="e">
        <f>IF(OR(ABS(F152)&gt;10000,AND(ABS(G152)&gt;0.1,ABS(F152)&gt;5000)),"Justification","No")</f>
        <v>#DIV/0!</v>
      </c>
    </row>
    <row r="153" spans="1:8" ht="15.75">
      <c r="A153" s="93"/>
      <c r="B153" s="99"/>
      <c r="C153" s="99"/>
      <c r="D153" s="65"/>
      <c r="E153" s="61"/>
      <c r="F153" s="33"/>
      <c r="G153" s="34"/>
      <c r="H153" s="322"/>
    </row>
    <row r="154" spans="1:8" ht="18">
      <c r="A154" s="345" t="s">
        <v>125</v>
      </c>
      <c r="D154" s="66"/>
      <c r="E154" s="66"/>
      <c r="F154" s="33">
        <f>E154-D154</f>
        <v>0</v>
      </c>
      <c r="G154" s="34" t="e">
        <f>F154/D154</f>
        <v>#DIV/0!</v>
      </c>
      <c r="H154" s="323" t="e">
        <f>IF(OR(ABS(F154)&gt;10000,AND(ABS(G154)&gt;0.1,ABS(F154)&gt;5000)),"Justification","No")</f>
        <v>#DIV/0!</v>
      </c>
    </row>
    <row r="155" spans="1:8" ht="18">
      <c r="A155" s="345"/>
      <c r="D155" s="66"/>
      <c r="E155" s="66"/>
      <c r="F155" s="33"/>
      <c r="G155" s="34"/>
      <c r="H155" s="65"/>
    </row>
    <row r="156" spans="1:8" ht="18">
      <c r="A156" s="345" t="s">
        <v>126</v>
      </c>
      <c r="B156" s="95"/>
      <c r="C156" s="95"/>
      <c r="D156" s="66">
        <f>(D150+D152+D154)</f>
        <v>0</v>
      </c>
      <c r="E156" s="66">
        <f>(E150+E152+E154)</f>
        <v>0</v>
      </c>
      <c r="F156" s="33">
        <f>E156-D156</f>
        <v>0</v>
      </c>
      <c r="G156" s="34" t="e">
        <f>F156/D156</f>
        <v>#DIV/0!</v>
      </c>
      <c r="H156" s="322"/>
    </row>
    <row r="157" spans="1:8" ht="15.75">
      <c r="A157" s="93"/>
      <c r="D157" s="61"/>
      <c r="E157" s="61"/>
      <c r="F157" s="33"/>
      <c r="G157" s="34" t="s">
        <v>2</v>
      </c>
      <c r="H157" s="322"/>
    </row>
    <row r="158" spans="1:8" ht="18">
      <c r="A158" s="345" t="s">
        <v>127</v>
      </c>
      <c r="D158" s="66"/>
      <c r="E158" s="66"/>
      <c r="F158" s="33">
        <f>E158-D158</f>
        <v>0</v>
      </c>
      <c r="G158" s="34" t="e">
        <f>F158/D158</f>
        <v>#DIV/0!</v>
      </c>
      <c r="H158" s="322"/>
    </row>
    <row r="159" spans="1:8" ht="15.75">
      <c r="A159" s="93"/>
      <c r="D159" s="61"/>
      <c r="E159" s="61"/>
      <c r="F159" s="33"/>
      <c r="G159" s="34" t="s">
        <v>2</v>
      </c>
      <c r="H159" s="322"/>
    </row>
    <row r="160" spans="1:8" ht="18">
      <c r="A160" s="345" t="s">
        <v>128</v>
      </c>
      <c r="D160" s="66"/>
      <c r="E160" s="66"/>
      <c r="F160" s="33">
        <f>E160-D160</f>
        <v>0</v>
      </c>
      <c r="G160" s="34" t="e">
        <f>F160/D160</f>
        <v>#DIV/0!</v>
      </c>
      <c r="H160" s="322"/>
    </row>
    <row r="161" spans="1:9" ht="18">
      <c r="A161" s="345"/>
      <c r="D161" s="66"/>
      <c r="E161" s="66"/>
      <c r="F161" s="33"/>
      <c r="G161" s="34" t="s">
        <v>2</v>
      </c>
      <c r="H161" s="322"/>
    </row>
    <row r="162" spans="1:9" ht="18">
      <c r="A162" s="345" t="s">
        <v>213</v>
      </c>
      <c r="D162" s="66"/>
      <c r="E162" s="66"/>
      <c r="F162" s="33">
        <f>E162-D162</f>
        <v>0</v>
      </c>
      <c r="G162" s="34" t="e">
        <f>F162/D162</f>
        <v>#DIV/0!</v>
      </c>
      <c r="H162" s="322"/>
    </row>
    <row r="163" spans="1:9" ht="18">
      <c r="A163" s="345"/>
      <c r="D163" s="66"/>
      <c r="E163" s="66"/>
      <c r="F163" s="33"/>
      <c r="G163" s="34"/>
      <c r="H163" s="322"/>
    </row>
    <row r="164" spans="1:9" ht="18">
      <c r="A164" s="345" t="s">
        <v>238</v>
      </c>
      <c r="D164" s="66"/>
      <c r="E164" s="66"/>
      <c r="F164" s="33">
        <f>E164-D164</f>
        <v>0</v>
      </c>
      <c r="G164" s="34" t="e">
        <f>F164/D164</f>
        <v>#DIV/0!</v>
      </c>
      <c r="H164" s="322"/>
    </row>
    <row r="165" spans="1:9" ht="18">
      <c r="A165" s="345"/>
      <c r="D165" s="66"/>
      <c r="E165" s="66"/>
      <c r="F165" s="33"/>
      <c r="G165" s="34"/>
      <c r="H165" s="322"/>
    </row>
    <row r="166" spans="1:9" ht="18">
      <c r="A166" s="345" t="s">
        <v>129</v>
      </c>
      <c r="D166" s="66">
        <f>(D156+D158+D160+D162+D164)</f>
        <v>0</v>
      </c>
      <c r="E166" s="66">
        <f>(E156+E158+E160+E162+E164)</f>
        <v>0</v>
      </c>
      <c r="F166" s="33">
        <f>(F156+F158+F160+F162+F164)</f>
        <v>0</v>
      </c>
      <c r="G166" s="33" t="e">
        <f>(G156+G158+G160+G162+G164)</f>
        <v>#DIV/0!</v>
      </c>
      <c r="H166" s="322"/>
    </row>
    <row r="167" spans="1:9" ht="18">
      <c r="A167" s="345"/>
      <c r="D167" s="66"/>
      <c r="E167" s="66"/>
      <c r="F167" s="33"/>
      <c r="G167" s="34"/>
      <c r="H167" s="322"/>
    </row>
    <row r="168" spans="1:9" ht="18">
      <c r="A168" s="345" t="s">
        <v>58</v>
      </c>
      <c r="D168" s="66"/>
      <c r="E168" s="66"/>
      <c r="F168" s="33">
        <f>E168-D168</f>
        <v>0</v>
      </c>
      <c r="G168" s="34" t="e">
        <f>F168/D168</f>
        <v>#DIV/0!</v>
      </c>
      <c r="H168" s="322"/>
    </row>
    <row r="169" spans="1:9" ht="18">
      <c r="A169" s="345"/>
      <c r="D169" s="66"/>
      <c r="E169" s="66"/>
      <c r="F169" s="33"/>
      <c r="G169" s="34" t="s">
        <v>2</v>
      </c>
      <c r="H169" s="322"/>
    </row>
    <row r="170" spans="1:9" ht="18">
      <c r="A170" s="345" t="s">
        <v>239</v>
      </c>
      <c r="D170" s="66">
        <f>D166-D168</f>
        <v>0</v>
      </c>
      <c r="E170" s="66">
        <f>E166-E168</f>
        <v>0</v>
      </c>
      <c r="F170" s="33">
        <f>E170-D170</f>
        <v>0</v>
      </c>
      <c r="G170" s="34" t="e">
        <f>F170/D170</f>
        <v>#DIV/0!</v>
      </c>
      <c r="H170" s="322"/>
      <c r="I170" s="49"/>
    </row>
    <row r="171" spans="1:9" ht="18">
      <c r="A171" s="345"/>
      <c r="D171" s="66"/>
      <c r="E171" s="66"/>
      <c r="F171" s="66"/>
      <c r="G171" s="322"/>
      <c r="H171" s="322"/>
    </row>
    <row r="172" spans="1:9" ht="56.25" customHeight="1" thickBot="1">
      <c r="A172" s="346" t="s">
        <v>243</v>
      </c>
      <c r="B172" s="303"/>
      <c r="C172" s="347" t="s">
        <v>167</v>
      </c>
      <c r="D172" s="348" t="e">
        <f>D170/$B$9/365/(B172/100)</f>
        <v>#DIV/0!</v>
      </c>
      <c r="E172" s="348" t="e">
        <f>E170/$B$9/365/(B172/100)</f>
        <v>#DIV/0!</v>
      </c>
      <c r="F172" s="348" t="e">
        <f>F170/$B$9/365/(B172/100)</f>
        <v>#DIV/0!</v>
      </c>
      <c r="G172" s="349" t="s">
        <v>2</v>
      </c>
      <c r="H172" s="349"/>
    </row>
    <row r="173" spans="1:9">
      <c r="F173" s="49"/>
    </row>
    <row r="174" spans="1:9">
      <c r="F174" s="49"/>
    </row>
    <row r="175" spans="1:9" ht="18">
      <c r="A175" s="95"/>
      <c r="D175" s="99"/>
      <c r="E175" s="99"/>
      <c r="F175" s="49"/>
    </row>
    <row r="176" spans="1:9" ht="18">
      <c r="A176" s="95"/>
      <c r="E176" s="350"/>
      <c r="F176" s="49"/>
    </row>
    <row r="177" spans="5:6">
      <c r="E177" s="350"/>
    </row>
    <row r="179" spans="5:6">
      <c r="F179" s="351"/>
    </row>
    <row r="181" spans="5:6">
      <c r="F181" s="49"/>
    </row>
  </sheetData>
  <sheetProtection insertRows="0"/>
  <mergeCells count="2">
    <mergeCell ref="E15:G15"/>
    <mergeCell ref="B15:D15"/>
  </mergeCells>
  <pageMargins left="0" right="0" top="0.75" bottom="0.21299999999999999" header="0.5" footer="0.5"/>
  <pageSetup paperSize="5" scale="52" fitToHeight="2" orientation="portrait" r:id="rId1"/>
  <headerFooter alignWithMargins="0"/>
  <rowBreaks count="1" manualBreakCount="1"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37"/>
  <sheetViews>
    <sheetView zoomScale="80" zoomScaleNormal="80" workbookViewId="0">
      <selection activeCell="A11" sqref="A11"/>
    </sheetView>
  </sheetViews>
  <sheetFormatPr defaultRowHeight="15"/>
  <cols>
    <col min="1" max="1" width="28.21875" style="48" customWidth="1"/>
    <col min="2" max="3" width="8.88671875" style="48"/>
    <col min="4" max="4" width="19" style="48" customWidth="1"/>
    <col min="5" max="5" width="15.5546875" style="48" customWidth="1"/>
    <col min="6" max="16384" width="8.88671875" style="48"/>
  </cols>
  <sheetData>
    <row r="1" spans="1:11" ht="15.75">
      <c r="A1" s="107"/>
      <c r="G1" s="108"/>
      <c r="I1" s="109"/>
    </row>
    <row r="2" spans="1:11" ht="18">
      <c r="A2" s="110"/>
      <c r="G2" s="111" t="s">
        <v>130</v>
      </c>
      <c r="I2" s="112"/>
      <c r="J2" s="356">
        <f>'Budget Summary'!D7</f>
        <v>0</v>
      </c>
      <c r="K2" s="357"/>
    </row>
    <row r="3" spans="1:11" ht="18">
      <c r="A3" s="113"/>
      <c r="G3" s="111" t="s">
        <v>61</v>
      </c>
      <c r="I3" s="112"/>
      <c r="J3" s="358">
        <f>'Budget Summary'!G8</f>
        <v>0</v>
      </c>
      <c r="K3" s="359"/>
    </row>
    <row r="4" spans="1:11" ht="18">
      <c r="H4" s="95"/>
      <c r="I4" s="95"/>
    </row>
    <row r="6" spans="1:11" ht="2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11" ht="18">
      <c r="A7" s="360" t="s">
        <v>131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</row>
    <row r="8" spans="1:11" ht="18">
      <c r="A8" s="111" t="s">
        <v>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</row>
    <row r="9" spans="1:11" ht="18.75" thickBot="1">
      <c r="A9" s="76"/>
      <c r="B9" s="115"/>
      <c r="C9" s="76"/>
      <c r="D9" s="76"/>
      <c r="E9" s="76"/>
      <c r="F9" s="76"/>
      <c r="G9" s="76"/>
      <c r="H9" s="76"/>
      <c r="I9" s="76"/>
      <c r="J9" s="76"/>
      <c r="K9" s="76"/>
    </row>
    <row r="10" spans="1:11" ht="18.75" thickBot="1">
      <c r="A10" s="361" t="s">
        <v>132</v>
      </c>
      <c r="B10" s="362"/>
      <c r="C10" s="363"/>
      <c r="D10" s="219" t="s">
        <v>133</v>
      </c>
      <c r="E10" s="220" t="s">
        <v>134</v>
      </c>
      <c r="F10" s="364" t="s">
        <v>79</v>
      </c>
      <c r="G10" s="362"/>
      <c r="H10" s="362"/>
      <c r="I10" s="362"/>
      <c r="J10" s="362"/>
      <c r="K10" s="365"/>
    </row>
    <row r="11" spans="1:11" ht="15.75">
      <c r="A11" s="221"/>
      <c r="B11" s="75"/>
      <c r="C11" s="72"/>
      <c r="D11" s="73"/>
      <c r="E11" s="74"/>
      <c r="F11" s="75"/>
      <c r="G11" s="75"/>
      <c r="H11" s="75"/>
      <c r="I11" s="75"/>
      <c r="J11" s="75"/>
      <c r="K11" s="222"/>
    </row>
    <row r="12" spans="1:11" ht="18">
      <c r="A12" s="221"/>
      <c r="B12" s="75"/>
      <c r="C12" s="223" t="s">
        <v>16</v>
      </c>
      <c r="D12" s="77"/>
      <c r="E12" s="78"/>
      <c r="F12" s="193"/>
      <c r="G12" s="75"/>
      <c r="H12" s="75"/>
      <c r="I12" s="75"/>
      <c r="J12" s="75"/>
      <c r="K12" s="224"/>
    </row>
    <row r="13" spans="1:11" ht="18">
      <c r="A13" s="221"/>
      <c r="B13" s="75"/>
      <c r="C13" s="223"/>
      <c r="D13" s="79"/>
      <c r="E13" s="80"/>
      <c r="F13" s="193"/>
      <c r="G13" s="75"/>
      <c r="H13" s="75"/>
      <c r="I13" s="75"/>
      <c r="J13" s="75"/>
      <c r="K13" s="224"/>
    </row>
    <row r="14" spans="1:11" ht="18">
      <c r="A14" s="221"/>
      <c r="B14" s="75"/>
      <c r="C14" s="223"/>
      <c r="D14" s="79"/>
      <c r="E14" s="80"/>
      <c r="F14" s="193"/>
      <c r="G14" s="75"/>
      <c r="H14" s="75"/>
      <c r="I14" s="75"/>
      <c r="J14" s="75"/>
      <c r="K14" s="224"/>
    </row>
    <row r="15" spans="1:11" ht="18">
      <c r="A15" s="221"/>
      <c r="B15" s="75"/>
      <c r="C15" s="223"/>
      <c r="D15" s="79"/>
      <c r="E15" s="80"/>
      <c r="F15" s="75"/>
      <c r="G15" s="75"/>
      <c r="H15" s="75"/>
      <c r="I15" s="75"/>
      <c r="J15" s="75"/>
      <c r="K15" s="224"/>
    </row>
    <row r="16" spans="1:11" ht="18">
      <c r="A16" s="221"/>
      <c r="B16" s="75"/>
      <c r="C16" s="223"/>
      <c r="D16" s="79"/>
      <c r="E16" s="80"/>
      <c r="F16" s="193"/>
      <c r="G16" s="75"/>
      <c r="H16" s="75"/>
      <c r="I16" s="75"/>
      <c r="J16" s="75"/>
      <c r="K16" s="224"/>
    </row>
    <row r="17" spans="1:11" ht="18">
      <c r="A17" s="221"/>
      <c r="B17" s="75"/>
      <c r="C17" s="223"/>
      <c r="D17" s="79"/>
      <c r="E17" s="80"/>
      <c r="F17" s="193"/>
      <c r="G17" s="75"/>
      <c r="H17" s="75"/>
      <c r="I17" s="75"/>
      <c r="J17" s="75"/>
      <c r="K17" s="224"/>
    </row>
    <row r="18" spans="1:11" ht="18">
      <c r="A18" s="221"/>
      <c r="B18" s="75"/>
      <c r="C18" s="223"/>
      <c r="D18" s="79"/>
      <c r="E18" s="80"/>
      <c r="F18" s="75"/>
      <c r="G18" s="75"/>
      <c r="H18" s="75"/>
      <c r="I18" s="75"/>
      <c r="J18" s="75"/>
      <c r="K18" s="224"/>
    </row>
    <row r="19" spans="1:11" ht="18">
      <c r="A19" s="221"/>
      <c r="B19" s="46"/>
      <c r="C19" s="223"/>
      <c r="D19" s="79"/>
      <c r="E19" s="80"/>
      <c r="F19" s="193"/>
      <c r="G19" s="46"/>
      <c r="H19" s="46"/>
      <c r="I19" s="46"/>
      <c r="J19" s="46"/>
      <c r="K19" s="225"/>
    </row>
    <row r="20" spans="1:11" ht="18">
      <c r="A20" s="221"/>
      <c r="B20" s="46"/>
      <c r="C20" s="223"/>
      <c r="D20" s="79"/>
      <c r="E20" s="80"/>
      <c r="F20" s="46"/>
      <c r="G20" s="46"/>
      <c r="H20" s="46"/>
      <c r="I20" s="46"/>
      <c r="J20" s="46"/>
      <c r="K20" s="225"/>
    </row>
    <row r="21" spans="1:11" ht="18">
      <c r="A21" s="221"/>
      <c r="B21" s="46"/>
      <c r="C21" s="223"/>
      <c r="D21" s="79"/>
      <c r="E21" s="80"/>
      <c r="F21" s="46"/>
      <c r="G21" s="46"/>
      <c r="H21" s="46"/>
      <c r="I21" s="46"/>
      <c r="J21" s="46"/>
      <c r="K21" s="225"/>
    </row>
    <row r="22" spans="1:11" ht="18">
      <c r="A22" s="221"/>
      <c r="B22" s="46"/>
      <c r="C22" s="223"/>
      <c r="D22" s="79"/>
      <c r="E22" s="80"/>
      <c r="F22" s="46"/>
      <c r="G22" s="46"/>
      <c r="H22" s="46"/>
      <c r="I22" s="46"/>
      <c r="J22" s="46"/>
      <c r="K22" s="225"/>
    </row>
    <row r="23" spans="1:11" ht="18">
      <c r="A23" s="221"/>
      <c r="B23" s="46"/>
      <c r="C23" s="223"/>
      <c r="D23" s="82"/>
      <c r="E23" s="83"/>
      <c r="F23" s="46"/>
      <c r="G23" s="46"/>
      <c r="H23" s="46"/>
      <c r="I23" s="46"/>
      <c r="J23" s="46"/>
      <c r="K23" s="225"/>
    </row>
    <row r="24" spans="1:11" ht="18">
      <c r="A24" s="221"/>
      <c r="B24" s="46"/>
      <c r="C24" s="223"/>
      <c r="D24" s="82"/>
      <c r="E24" s="83"/>
      <c r="F24" s="46"/>
      <c r="G24" s="46"/>
      <c r="H24" s="46"/>
      <c r="I24" s="46"/>
      <c r="J24" s="46"/>
      <c r="K24" s="225"/>
    </row>
    <row r="25" spans="1:11" ht="18">
      <c r="A25" s="221"/>
      <c r="B25" s="46"/>
      <c r="C25" s="223"/>
      <c r="D25" s="82"/>
      <c r="E25" s="83"/>
      <c r="F25" s="46"/>
      <c r="G25" s="46"/>
      <c r="H25" s="46"/>
      <c r="I25" s="46"/>
      <c r="J25" s="46"/>
      <c r="K25" s="225"/>
    </row>
    <row r="26" spans="1:11" ht="18">
      <c r="A26" s="221"/>
      <c r="B26" s="46"/>
      <c r="C26" s="223"/>
      <c r="D26" s="82"/>
      <c r="E26" s="83"/>
      <c r="F26" s="46"/>
      <c r="G26" s="46"/>
      <c r="H26" s="46"/>
      <c r="I26" s="46"/>
      <c r="J26" s="46"/>
      <c r="K26" s="225"/>
    </row>
    <row r="27" spans="1:11" ht="18">
      <c r="A27" s="221"/>
      <c r="B27" s="46"/>
      <c r="C27" s="223"/>
      <c r="D27" s="82"/>
      <c r="E27" s="83"/>
      <c r="F27" s="46"/>
      <c r="G27" s="46"/>
      <c r="H27" s="46"/>
      <c r="I27" s="46"/>
      <c r="J27" s="46"/>
      <c r="K27" s="225"/>
    </row>
    <row r="28" spans="1:11" ht="18">
      <c r="A28" s="221"/>
      <c r="B28" s="46"/>
      <c r="C28" s="223"/>
      <c r="D28" s="82"/>
      <c r="E28" s="83"/>
      <c r="F28" s="46"/>
      <c r="G28" s="46"/>
      <c r="H28" s="46"/>
      <c r="I28" s="46"/>
      <c r="J28" s="46"/>
      <c r="K28" s="225"/>
    </row>
    <row r="29" spans="1:11" ht="18">
      <c r="A29" s="221"/>
      <c r="B29" s="46"/>
      <c r="C29" s="223"/>
      <c r="D29" s="82"/>
      <c r="E29" s="83"/>
      <c r="F29" s="46"/>
      <c r="G29" s="46"/>
      <c r="H29" s="46"/>
      <c r="I29" s="46"/>
      <c r="J29" s="46"/>
      <c r="K29" s="225"/>
    </row>
    <row r="30" spans="1:11" ht="18">
      <c r="A30" s="221"/>
      <c r="B30" s="46"/>
      <c r="C30" s="223"/>
      <c r="D30" s="82"/>
      <c r="E30" s="83"/>
      <c r="F30" s="46"/>
      <c r="G30" s="46"/>
      <c r="H30" s="46"/>
      <c r="I30" s="46"/>
      <c r="J30" s="46"/>
      <c r="K30" s="225"/>
    </row>
    <row r="31" spans="1:11" ht="18">
      <c r="A31" s="221"/>
      <c r="B31" s="46"/>
      <c r="C31" s="223"/>
      <c r="D31" s="82"/>
      <c r="E31" s="83"/>
      <c r="F31" s="46"/>
      <c r="G31" s="46"/>
      <c r="H31" s="46"/>
      <c r="I31" s="46"/>
      <c r="J31" s="46"/>
      <c r="K31" s="225"/>
    </row>
    <row r="32" spans="1:11" ht="18">
      <c r="A32" s="221"/>
      <c r="B32" s="46"/>
      <c r="C32" s="223"/>
      <c r="D32" s="82"/>
      <c r="E32" s="83"/>
      <c r="F32" s="46"/>
      <c r="G32" s="46"/>
      <c r="H32" s="46"/>
      <c r="I32" s="46"/>
      <c r="J32" s="46"/>
      <c r="K32" s="225"/>
    </row>
    <row r="33" spans="1:11" ht="18">
      <c r="A33" s="221"/>
      <c r="B33" s="46"/>
      <c r="C33" s="223"/>
      <c r="D33" s="82"/>
      <c r="E33" s="83"/>
      <c r="F33" s="46"/>
      <c r="G33" s="46"/>
      <c r="H33" s="46"/>
      <c r="I33" s="46"/>
      <c r="J33" s="46"/>
      <c r="K33" s="225"/>
    </row>
    <row r="34" spans="1:11" ht="18">
      <c r="A34" s="221"/>
      <c r="B34" s="46"/>
      <c r="C34" s="223"/>
      <c r="D34" s="82"/>
      <c r="E34" s="83"/>
      <c r="F34" s="46"/>
      <c r="G34" s="46"/>
      <c r="H34" s="46"/>
      <c r="I34" s="46"/>
      <c r="J34" s="46"/>
      <c r="K34" s="225"/>
    </row>
    <row r="35" spans="1:11" ht="15.75">
      <c r="A35" s="221"/>
      <c r="B35" s="46"/>
      <c r="C35" s="81"/>
      <c r="D35" s="82"/>
      <c r="E35" s="83"/>
      <c r="F35" s="46"/>
      <c r="G35" s="46"/>
      <c r="H35" s="46"/>
      <c r="I35" s="46"/>
      <c r="J35" s="46"/>
      <c r="K35" s="225"/>
    </row>
    <row r="36" spans="1:11" ht="15.75">
      <c r="A36" s="221"/>
      <c r="B36" s="46"/>
      <c r="C36" s="81"/>
      <c r="D36" s="82"/>
      <c r="E36" s="83"/>
      <c r="F36" s="46"/>
      <c r="G36" s="46"/>
      <c r="H36" s="46"/>
      <c r="I36" s="46"/>
      <c r="J36" s="46"/>
      <c r="K36" s="225"/>
    </row>
    <row r="37" spans="1:11" ht="16.5" thickBot="1">
      <c r="A37" s="226"/>
      <c r="B37" s="227"/>
      <c r="C37" s="228"/>
      <c r="D37" s="229"/>
      <c r="E37" s="230"/>
      <c r="F37" s="227"/>
      <c r="G37" s="227"/>
      <c r="H37" s="227"/>
      <c r="I37" s="227"/>
      <c r="J37" s="231"/>
      <c r="K37" s="232"/>
    </row>
  </sheetData>
  <mergeCells count="5">
    <mergeCell ref="J2:K2"/>
    <mergeCell ref="J3:K3"/>
    <mergeCell ref="A7:K7"/>
    <mergeCell ref="A10:C10"/>
    <mergeCell ref="F10:K10"/>
  </mergeCells>
  <pageMargins left="0.7" right="0.7" top="0.75" bottom="0.75" header="0.3" footer="0.3"/>
  <pageSetup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40"/>
  <sheetViews>
    <sheetView zoomScale="80" zoomScaleNormal="80" workbookViewId="0">
      <selection activeCell="E4" sqref="E4"/>
    </sheetView>
  </sheetViews>
  <sheetFormatPr defaultRowHeight="15"/>
  <cols>
    <col min="1" max="1" width="29.33203125" style="48" customWidth="1"/>
    <col min="2" max="2" width="21.88671875" style="48" customWidth="1"/>
    <col min="3" max="4" width="25.5546875" style="48" bestFit="1" customWidth="1"/>
    <col min="5" max="5" width="21.6640625" style="48" bestFit="1" customWidth="1"/>
    <col min="6" max="16384" width="8.88671875" style="48"/>
  </cols>
  <sheetData>
    <row r="1" spans="1:5">
      <c r="A1" s="116"/>
      <c r="B1" s="117"/>
      <c r="C1" s="117"/>
      <c r="D1" s="117"/>
      <c r="E1" s="117"/>
    </row>
    <row r="2" spans="1:5" ht="15.75">
      <c r="A2" s="116"/>
      <c r="B2" s="117"/>
      <c r="C2" s="117"/>
      <c r="D2" s="118"/>
      <c r="E2" s="119"/>
    </row>
    <row r="3" spans="1:5" ht="23.25">
      <c r="A3" s="120"/>
      <c r="B3" s="121"/>
      <c r="C3" s="117"/>
      <c r="D3" s="122" t="s">
        <v>130</v>
      </c>
      <c r="E3" s="144">
        <f>'Budget Summary'!D7</f>
        <v>0</v>
      </c>
    </row>
    <row r="4" spans="1:5" ht="23.25">
      <c r="A4" s="120"/>
      <c r="B4" s="121"/>
      <c r="C4" s="117"/>
      <c r="D4" s="122" t="s">
        <v>152</v>
      </c>
      <c r="E4" s="44">
        <f>'Budget Summary'!G8</f>
        <v>0</v>
      </c>
    </row>
    <row r="5" spans="1:5" ht="23.25">
      <c r="A5" s="120"/>
      <c r="B5" s="121"/>
      <c r="C5" s="117"/>
      <c r="D5" s="122"/>
      <c r="E5" s="123"/>
    </row>
    <row r="6" spans="1:5" ht="23.25">
      <c r="A6" s="124" t="s">
        <v>153</v>
      </c>
      <c r="B6" s="121"/>
      <c r="C6" s="119"/>
      <c r="D6" s="119"/>
      <c r="E6" s="119"/>
    </row>
    <row r="7" spans="1:5" ht="23.25">
      <c r="A7" s="121"/>
      <c r="B7" s="121"/>
      <c r="C7" s="119"/>
      <c r="D7" s="119"/>
      <c r="E7" s="119"/>
    </row>
    <row r="8" spans="1:5" ht="15.75" thickBot="1">
      <c r="A8" s="117"/>
      <c r="B8" s="117"/>
      <c r="C8" s="117"/>
      <c r="D8" s="117"/>
      <c r="E8" s="117"/>
    </row>
    <row r="9" spans="1:5">
      <c r="A9" s="233"/>
      <c r="B9" s="234"/>
      <c r="C9" s="234"/>
      <c r="D9" s="234"/>
      <c r="E9" s="235"/>
    </row>
    <row r="10" spans="1:5" ht="18">
      <c r="A10" s="236" t="s">
        <v>154</v>
      </c>
      <c r="B10" s="126" t="s">
        <v>155</v>
      </c>
      <c r="C10" s="126" t="s">
        <v>156</v>
      </c>
      <c r="D10" s="126" t="s">
        <v>157</v>
      </c>
      <c r="E10" s="237" t="s">
        <v>158</v>
      </c>
    </row>
    <row r="11" spans="1:5" ht="18">
      <c r="A11" s="236" t="s">
        <v>151</v>
      </c>
      <c r="B11" s="127"/>
      <c r="C11" s="126" t="s">
        <v>159</v>
      </c>
      <c r="D11" s="126"/>
      <c r="E11" s="237" t="s">
        <v>160</v>
      </c>
    </row>
    <row r="12" spans="1:5" ht="18">
      <c r="A12" s="238"/>
      <c r="B12" s="128"/>
      <c r="C12" s="129"/>
      <c r="D12" s="128"/>
      <c r="E12" s="239"/>
    </row>
    <row r="13" spans="1:5">
      <c r="A13" s="240"/>
      <c r="B13" s="138"/>
      <c r="C13" s="125"/>
      <c r="D13" s="125"/>
      <c r="E13" s="241"/>
    </row>
    <row r="14" spans="1:5" ht="15.75">
      <c r="A14" s="210">
        <v>1</v>
      </c>
      <c r="B14" s="131"/>
      <c r="C14" s="132"/>
      <c r="D14" s="133"/>
      <c r="E14" s="211"/>
    </row>
    <row r="15" spans="1:5" ht="15.75">
      <c r="A15" s="212"/>
      <c r="B15" s="134"/>
      <c r="C15" s="132"/>
      <c r="D15" s="135"/>
      <c r="E15" s="213"/>
    </row>
    <row r="16" spans="1:5">
      <c r="A16" s="214"/>
      <c r="B16" s="136"/>
      <c r="C16" s="137"/>
      <c r="D16" s="137"/>
      <c r="E16" s="213"/>
    </row>
    <row r="17" spans="1:5">
      <c r="A17" s="214"/>
      <c r="B17" s="138"/>
      <c r="C17" s="137"/>
      <c r="D17" s="137"/>
      <c r="E17" s="213"/>
    </row>
    <row r="18" spans="1:5">
      <c r="A18" s="214"/>
      <c r="B18" s="138"/>
      <c r="C18" s="137"/>
      <c r="D18" s="137"/>
      <c r="E18" s="213"/>
    </row>
    <row r="19" spans="1:5">
      <c r="A19" s="214"/>
      <c r="B19" s="131"/>
      <c r="C19" s="132"/>
      <c r="D19" s="133"/>
      <c r="E19" s="211"/>
    </row>
    <row r="20" spans="1:5">
      <c r="A20" s="242"/>
      <c r="B20" s="201"/>
      <c r="C20" s="202"/>
      <c r="D20" s="141"/>
      <c r="E20" s="243"/>
    </row>
    <row r="21" spans="1:5" ht="15.75">
      <c r="A21" s="210">
        <v>2</v>
      </c>
      <c r="B21" s="139"/>
      <c r="C21" s="132"/>
      <c r="D21" s="133"/>
      <c r="E21" s="211"/>
    </row>
    <row r="22" spans="1:5" ht="15.75">
      <c r="A22" s="210"/>
      <c r="B22" s="140"/>
      <c r="C22" s="132"/>
      <c r="D22" s="137"/>
      <c r="E22" s="215"/>
    </row>
    <row r="23" spans="1:5">
      <c r="A23" s="214"/>
      <c r="B23" s="139"/>
      <c r="C23" s="138"/>
      <c r="D23" s="133"/>
      <c r="E23" s="215"/>
    </row>
    <row r="24" spans="1:5">
      <c r="A24" s="214"/>
      <c r="B24" s="139"/>
      <c r="C24" s="138"/>
      <c r="D24" s="133"/>
      <c r="E24" s="211"/>
    </row>
    <row r="25" spans="1:5">
      <c r="A25" s="214"/>
      <c r="B25" s="139"/>
      <c r="C25" s="138"/>
      <c r="D25" s="133"/>
      <c r="E25" s="211"/>
    </row>
    <row r="26" spans="1:5">
      <c r="A26" s="214"/>
      <c r="B26" s="139"/>
      <c r="C26" s="138"/>
      <c r="D26" s="133"/>
      <c r="E26" s="211"/>
    </row>
    <row r="27" spans="1:5">
      <c r="A27" s="214"/>
      <c r="B27" s="139"/>
      <c r="C27" s="138"/>
      <c r="D27" s="133"/>
      <c r="E27" s="211"/>
    </row>
    <row r="28" spans="1:5">
      <c r="A28" s="242"/>
      <c r="B28" s="203"/>
      <c r="C28" s="204"/>
      <c r="D28" s="141"/>
      <c r="E28" s="243"/>
    </row>
    <row r="29" spans="1:5" ht="15.75">
      <c r="A29" s="210">
        <v>3</v>
      </c>
      <c r="B29" s="139"/>
      <c r="C29" s="138"/>
      <c r="D29" s="133"/>
      <c r="E29" s="211"/>
    </row>
    <row r="30" spans="1:5">
      <c r="A30" s="214"/>
      <c r="B30" s="139"/>
      <c r="C30" s="138"/>
      <c r="D30" s="133"/>
      <c r="E30" s="211"/>
    </row>
    <row r="31" spans="1:5">
      <c r="A31" s="214"/>
      <c r="B31" s="139"/>
      <c r="C31" s="138"/>
      <c r="D31" s="133"/>
      <c r="E31" s="211"/>
    </row>
    <row r="32" spans="1:5">
      <c r="A32" s="214"/>
      <c r="B32" s="139"/>
      <c r="C32" s="138"/>
      <c r="D32" s="133"/>
      <c r="E32" s="211"/>
    </row>
    <row r="33" spans="1:5">
      <c r="A33" s="214"/>
      <c r="B33" s="139"/>
      <c r="C33" s="138"/>
      <c r="D33" s="133"/>
      <c r="E33" s="211"/>
    </row>
    <row r="34" spans="1:5">
      <c r="A34" s="214"/>
      <c r="B34" s="139"/>
      <c r="C34" s="138"/>
      <c r="D34" s="133"/>
      <c r="E34" s="211"/>
    </row>
    <row r="35" spans="1:5">
      <c r="A35" s="214"/>
      <c r="B35" s="139"/>
      <c r="C35" s="138"/>
      <c r="D35" s="133"/>
      <c r="E35" s="211"/>
    </row>
    <row r="36" spans="1:5">
      <c r="A36" s="214"/>
      <c r="B36" s="139"/>
      <c r="C36" s="138"/>
      <c r="D36" s="133"/>
      <c r="E36" s="211"/>
    </row>
    <row r="37" spans="1:5" ht="16.5" thickBot="1">
      <c r="A37" s="216"/>
      <c r="B37" s="244"/>
      <c r="C37" s="245"/>
      <c r="D37" s="217"/>
      <c r="E37" s="218"/>
    </row>
    <row r="38" spans="1:5">
      <c r="A38" s="138"/>
      <c r="B38" s="138"/>
      <c r="C38" s="138"/>
      <c r="D38" s="138"/>
      <c r="E38" s="138"/>
    </row>
    <row r="39" spans="1:5">
      <c r="A39" s="117"/>
      <c r="B39" s="117"/>
      <c r="C39" s="117"/>
      <c r="D39" s="117"/>
      <c r="E39" s="117"/>
    </row>
    <row r="40" spans="1:5" ht="20.25">
      <c r="A40" s="117" t="s">
        <v>161</v>
      </c>
      <c r="B40" s="117"/>
      <c r="C40" s="117"/>
      <c r="D40" s="142"/>
      <c r="E40" s="143"/>
    </row>
  </sheetData>
  <pageMargins left="0.7" right="0.7" top="0.75" bottom="0.75" header="0.3" footer="0.3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E38"/>
  <sheetViews>
    <sheetView zoomScale="80" zoomScaleNormal="80" workbookViewId="0">
      <selection activeCell="E30" sqref="E30"/>
    </sheetView>
  </sheetViews>
  <sheetFormatPr defaultRowHeight="15"/>
  <cols>
    <col min="1" max="1" width="29.33203125" customWidth="1"/>
    <col min="2" max="2" width="13.6640625" customWidth="1"/>
    <col min="3" max="3" width="12.109375" customWidth="1"/>
    <col min="4" max="4" width="20" customWidth="1"/>
    <col min="5" max="5" width="21.6640625" bestFit="1" customWidth="1"/>
  </cols>
  <sheetData>
    <row r="1" spans="1:5">
      <c r="A1" s="116"/>
      <c r="B1" s="117"/>
      <c r="C1" s="117"/>
      <c r="D1" s="117"/>
      <c r="E1" s="117"/>
    </row>
    <row r="2" spans="1:5" ht="15.75">
      <c r="A2" s="116"/>
      <c r="B2" s="117"/>
      <c r="C2" s="117"/>
      <c r="D2" s="118"/>
      <c r="E2" s="119"/>
    </row>
    <row r="3" spans="1:5" ht="23.25">
      <c r="A3" s="120"/>
      <c r="B3" s="121"/>
      <c r="C3" s="117"/>
      <c r="D3" s="194" t="s">
        <v>130</v>
      </c>
      <c r="E3" s="144">
        <f>'Budget Summary'!D7</f>
        <v>0</v>
      </c>
    </row>
    <row r="4" spans="1:5" ht="23.25">
      <c r="A4" s="120"/>
      <c r="B4" s="121"/>
      <c r="C4" s="117"/>
      <c r="D4" s="194" t="s">
        <v>152</v>
      </c>
      <c r="E4" s="44">
        <f>'Budget Summary'!G8</f>
        <v>0</v>
      </c>
    </row>
    <row r="5" spans="1:5" ht="23.25">
      <c r="A5" s="120"/>
      <c r="B5" s="121"/>
      <c r="C5" s="117"/>
      <c r="D5" s="122"/>
      <c r="E5" s="123"/>
    </row>
    <row r="6" spans="1:5" ht="18">
      <c r="A6" s="366" t="s">
        <v>252</v>
      </c>
      <c r="B6" s="366"/>
      <c r="C6" s="366"/>
      <c r="D6" s="366"/>
      <c r="E6" s="366"/>
    </row>
    <row r="7" spans="1:5" ht="23.25">
      <c r="A7" s="121"/>
      <c r="B7" s="121"/>
      <c r="C7" s="119"/>
      <c r="D7" s="119"/>
      <c r="E7" s="119"/>
    </row>
    <row r="8" spans="1:5" ht="18.75" thickBot="1">
      <c r="A8" s="195" t="s">
        <v>261</v>
      </c>
      <c r="B8" s="117"/>
      <c r="C8" s="117"/>
      <c r="D8" s="117"/>
      <c r="E8" s="117"/>
    </row>
    <row r="9" spans="1:5" ht="35.25" customHeight="1">
      <c r="A9" s="246" t="s">
        <v>253</v>
      </c>
      <c r="B9" s="247" t="s">
        <v>254</v>
      </c>
      <c r="C9" s="247" t="s">
        <v>255</v>
      </c>
      <c r="D9" s="247" t="s">
        <v>256</v>
      </c>
      <c r="E9" s="248" t="s">
        <v>257</v>
      </c>
    </row>
    <row r="10" spans="1:5" ht="18">
      <c r="A10" s="236"/>
      <c r="B10" s="126"/>
      <c r="C10" s="126"/>
      <c r="D10" s="126"/>
      <c r="E10" s="237"/>
    </row>
    <row r="11" spans="1:5" ht="15.75">
      <c r="A11" s="249"/>
      <c r="B11" s="127"/>
      <c r="C11" s="127"/>
      <c r="D11" s="127"/>
      <c r="E11" s="250"/>
    </row>
    <row r="12" spans="1:5">
      <c r="A12" s="214"/>
      <c r="B12" s="133"/>
      <c r="C12" s="133"/>
      <c r="D12" s="133"/>
      <c r="E12" s="211"/>
    </row>
    <row r="13" spans="1:5" ht="15.75">
      <c r="A13" s="210"/>
      <c r="B13" s="130"/>
      <c r="C13" s="130"/>
      <c r="D13" s="130"/>
      <c r="E13" s="251"/>
    </row>
    <row r="14" spans="1:5" ht="15.75">
      <c r="A14" s="212"/>
      <c r="B14" s="74"/>
      <c r="C14" s="74"/>
      <c r="D14" s="74"/>
      <c r="E14" s="252"/>
    </row>
    <row r="15" spans="1:5">
      <c r="A15" s="214"/>
      <c r="B15" s="133"/>
      <c r="C15" s="133"/>
      <c r="D15" s="133"/>
      <c r="E15" s="211"/>
    </row>
    <row r="16" spans="1:5">
      <c r="A16" s="214"/>
      <c r="B16" s="133"/>
      <c r="C16" s="133"/>
      <c r="D16" s="133"/>
      <c r="E16" s="211"/>
    </row>
    <row r="17" spans="1:5">
      <c r="A17" s="214"/>
      <c r="B17" s="133"/>
      <c r="C17" s="133"/>
      <c r="D17" s="133"/>
      <c r="E17" s="211"/>
    </row>
    <row r="18" spans="1:5">
      <c r="A18" s="214"/>
      <c r="B18" s="133"/>
      <c r="C18" s="133"/>
      <c r="D18" s="133"/>
      <c r="E18" s="211"/>
    </row>
    <row r="19" spans="1:5">
      <c r="A19" s="242"/>
      <c r="B19" s="141"/>
      <c r="C19" s="141"/>
      <c r="D19" s="141"/>
      <c r="E19" s="243"/>
    </row>
    <row r="20" spans="1:5" ht="18.75" thickBot="1">
      <c r="A20" s="253" t="s">
        <v>260</v>
      </c>
      <c r="B20" s="254"/>
      <c r="C20" s="254"/>
      <c r="D20" s="254"/>
      <c r="E20" s="255"/>
    </row>
    <row r="21" spans="1:5">
      <c r="A21" s="138"/>
      <c r="B21" s="138"/>
      <c r="C21" s="138"/>
      <c r="D21" s="138"/>
      <c r="E21" s="138"/>
    </row>
    <row r="22" spans="1:5" ht="18.75" thickBot="1">
      <c r="A22" s="195" t="s">
        <v>264</v>
      </c>
      <c r="B22" s="138"/>
      <c r="C22" s="132"/>
      <c r="D22" s="138"/>
      <c r="E22" s="138"/>
    </row>
    <row r="23" spans="1:5" ht="54" customHeight="1">
      <c r="A23" s="246" t="s">
        <v>258</v>
      </c>
      <c r="B23" s="247" t="s">
        <v>259</v>
      </c>
      <c r="C23" s="367" t="s">
        <v>256</v>
      </c>
      <c r="D23" s="367"/>
      <c r="E23" s="248" t="s">
        <v>257</v>
      </c>
    </row>
    <row r="24" spans="1:5" ht="18">
      <c r="A24" s="236"/>
      <c r="B24" s="126"/>
      <c r="C24" s="196"/>
      <c r="D24" s="30"/>
      <c r="E24" s="237"/>
    </row>
    <row r="25" spans="1:5" ht="15.75" customHeight="1">
      <c r="A25" s="249"/>
      <c r="B25" s="127"/>
      <c r="C25" s="197"/>
      <c r="D25" s="30"/>
      <c r="E25" s="250"/>
    </row>
    <row r="26" spans="1:5" ht="15" customHeight="1">
      <c r="A26" s="214"/>
      <c r="B26" s="133"/>
      <c r="C26" s="198"/>
      <c r="D26" s="30"/>
      <c r="E26" s="211"/>
    </row>
    <row r="27" spans="1:5" ht="15.75" customHeight="1">
      <c r="A27" s="210"/>
      <c r="B27" s="130"/>
      <c r="C27" s="199"/>
      <c r="D27" s="30"/>
      <c r="E27" s="251"/>
    </row>
    <row r="28" spans="1:5" ht="15.75" customHeight="1">
      <c r="A28" s="212"/>
      <c r="B28" s="74"/>
      <c r="C28" s="200"/>
      <c r="D28" s="30"/>
      <c r="E28" s="252"/>
    </row>
    <row r="29" spans="1:5" ht="15" customHeight="1">
      <c r="A29" s="214"/>
      <c r="B29" s="133"/>
      <c r="C29" s="198"/>
      <c r="D29" s="30"/>
      <c r="E29" s="211"/>
    </row>
    <row r="30" spans="1:5" ht="15" customHeight="1">
      <c r="A30" s="214"/>
      <c r="B30" s="133"/>
      <c r="C30" s="198"/>
      <c r="D30" s="30"/>
      <c r="E30" s="211"/>
    </row>
    <row r="31" spans="1:5" ht="15" customHeight="1">
      <c r="A31" s="214"/>
      <c r="B31" s="133"/>
      <c r="C31" s="198"/>
      <c r="D31" s="30"/>
      <c r="E31" s="211"/>
    </row>
    <row r="32" spans="1:5" ht="15" customHeight="1">
      <c r="A32" s="214"/>
      <c r="B32" s="133"/>
      <c r="C32" s="198"/>
      <c r="D32" s="30"/>
      <c r="E32" s="211"/>
    </row>
    <row r="33" spans="1:5" ht="15" customHeight="1" thickBot="1">
      <c r="A33" s="256"/>
      <c r="B33" s="217"/>
      <c r="C33" s="257"/>
      <c r="D33" s="258"/>
      <c r="E33" s="218"/>
    </row>
    <row r="34" spans="1:5">
      <c r="A34" s="138"/>
      <c r="B34" s="138"/>
      <c r="C34" s="138"/>
      <c r="D34" s="138"/>
      <c r="E34" s="138"/>
    </row>
    <row r="35" spans="1:5">
      <c r="A35" s="138"/>
      <c r="B35" s="138"/>
      <c r="C35" s="138"/>
      <c r="D35" s="138"/>
      <c r="E35" s="138"/>
    </row>
    <row r="36" spans="1:5">
      <c r="A36" s="138"/>
      <c r="B36" s="138"/>
      <c r="C36" s="138"/>
      <c r="D36" s="138"/>
      <c r="E36" s="138"/>
    </row>
    <row r="37" spans="1:5" ht="15.75">
      <c r="A37" s="192"/>
      <c r="B37" s="138"/>
      <c r="C37" s="138"/>
      <c r="D37" s="138"/>
      <c r="E37" s="138"/>
    </row>
    <row r="38" spans="1:5">
      <c r="A38" s="30"/>
      <c r="B38" s="30"/>
      <c r="C38" s="30"/>
      <c r="D38" s="30"/>
      <c r="E38" s="30"/>
    </row>
  </sheetData>
  <mergeCells count="2">
    <mergeCell ref="A6:E6"/>
    <mergeCell ref="C23:D23"/>
  </mergeCells>
  <pageMargins left="0.7" right="0.7" top="0.75" bottom="0.75" header="0.3" footer="0.3"/>
  <pageSetup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L26"/>
  <sheetViews>
    <sheetView zoomScale="80" zoomScaleNormal="80" workbookViewId="0">
      <selection activeCell="I3" sqref="I3"/>
    </sheetView>
  </sheetViews>
  <sheetFormatPr defaultRowHeight="15"/>
  <cols>
    <col min="1" max="1" width="38.88671875" customWidth="1"/>
    <col min="2" max="2" width="21.44140625" customWidth="1"/>
    <col min="3" max="3" width="21" customWidth="1"/>
    <col min="4" max="4" width="19.88671875" customWidth="1"/>
    <col min="5" max="7" width="20.5546875" customWidth="1"/>
    <col min="8" max="8" width="24.33203125" customWidth="1"/>
    <col min="9" max="9" width="26.44140625" customWidth="1"/>
  </cols>
  <sheetData>
    <row r="1" spans="1:12">
      <c r="A1" s="165"/>
    </row>
    <row r="2" spans="1:12" ht="23.25">
      <c r="A2" s="3"/>
      <c r="B2" s="4"/>
      <c r="G2" s="162" t="s">
        <v>130</v>
      </c>
      <c r="H2" s="5"/>
      <c r="I2" s="164">
        <f>'Budget Summary'!D7</f>
        <v>0</v>
      </c>
    </row>
    <row r="3" spans="1:12" ht="23.25">
      <c r="A3" s="3"/>
      <c r="B3" s="4"/>
      <c r="G3" s="162" t="s">
        <v>152</v>
      </c>
      <c r="H3" s="161"/>
      <c r="I3" s="163">
        <f>'Budget Summary'!G8</f>
        <v>0</v>
      </c>
    </row>
    <row r="4" spans="1:12" ht="23.25">
      <c r="A4" s="3"/>
      <c r="B4" s="4"/>
      <c r="E4" s="162"/>
      <c r="F4" s="161"/>
      <c r="G4" s="161"/>
      <c r="H4" s="160"/>
    </row>
    <row r="5" spans="1:12" ht="19.5" customHeight="1">
      <c r="A5" s="368" t="s">
        <v>263</v>
      </c>
      <c r="B5" s="368"/>
      <c r="C5" s="368"/>
      <c r="D5" s="368"/>
      <c r="E5" s="368"/>
      <c r="F5" s="368"/>
      <c r="G5" s="368"/>
      <c r="H5" s="368"/>
      <c r="I5" s="368"/>
    </row>
    <row r="6" spans="1:12" ht="24" thickBot="1">
      <c r="A6" s="4"/>
      <c r="B6" s="4"/>
      <c r="C6" s="5"/>
      <c r="D6" s="5"/>
      <c r="E6" s="5"/>
      <c r="F6" s="5"/>
      <c r="G6" s="5"/>
      <c r="H6" s="5"/>
    </row>
    <row r="7" spans="1:12" s="154" customFormat="1" ht="12.75">
      <c r="A7" s="259"/>
      <c r="B7" s="260" t="s">
        <v>183</v>
      </c>
      <c r="C7" s="261"/>
      <c r="D7" s="262"/>
      <c r="E7" s="261"/>
      <c r="F7" s="261"/>
      <c r="G7" s="261" t="s">
        <v>182</v>
      </c>
      <c r="H7" s="261"/>
      <c r="I7" s="263"/>
      <c r="L7" s="157"/>
    </row>
    <row r="8" spans="1:12" s="154" customFormat="1" ht="12.75">
      <c r="A8" s="264"/>
      <c r="B8" s="156" t="s">
        <v>181</v>
      </c>
      <c r="C8" s="155" t="s">
        <v>180</v>
      </c>
      <c r="D8" s="155" t="s">
        <v>179</v>
      </c>
      <c r="E8" s="155" t="s">
        <v>178</v>
      </c>
      <c r="F8" s="155" t="s">
        <v>177</v>
      </c>
      <c r="G8" s="155" t="s">
        <v>176</v>
      </c>
      <c r="H8" s="155" t="s">
        <v>175</v>
      </c>
      <c r="I8" s="265" t="s">
        <v>175</v>
      </c>
    </row>
    <row r="9" spans="1:12" s="154" customFormat="1" ht="25.5">
      <c r="A9" s="264" t="s">
        <v>174</v>
      </c>
      <c r="B9" s="156" t="s">
        <v>173</v>
      </c>
      <c r="C9" s="155" t="s">
        <v>172</v>
      </c>
      <c r="D9" s="155" t="s">
        <v>171</v>
      </c>
      <c r="E9" s="155" t="s">
        <v>171</v>
      </c>
      <c r="F9" s="155" t="s">
        <v>170</v>
      </c>
      <c r="G9" s="155" t="s">
        <v>169</v>
      </c>
      <c r="H9" s="186" t="s">
        <v>236</v>
      </c>
      <c r="I9" s="266" t="s">
        <v>235</v>
      </c>
    </row>
    <row r="10" spans="1:12">
      <c r="A10" s="267"/>
      <c r="B10" s="147"/>
      <c r="C10" s="146"/>
      <c r="D10" s="146"/>
      <c r="E10" s="146"/>
      <c r="F10" s="146"/>
      <c r="G10" s="146"/>
      <c r="H10" s="187"/>
      <c r="I10" s="268"/>
    </row>
    <row r="11" spans="1:12">
      <c r="A11" s="269"/>
      <c r="B11" s="153"/>
      <c r="C11" s="152"/>
      <c r="D11" s="151"/>
      <c r="E11" s="151"/>
      <c r="F11" s="150"/>
      <c r="G11" s="150"/>
      <c r="H11" s="150"/>
      <c r="I11" s="270"/>
    </row>
    <row r="12" spans="1:12">
      <c r="A12" s="269"/>
      <c r="B12" s="149"/>
      <c r="C12" s="148"/>
      <c r="D12" s="148"/>
      <c r="E12" s="148"/>
      <c r="F12" s="148"/>
      <c r="G12" s="148"/>
      <c r="H12" s="148"/>
      <c r="I12" s="271"/>
    </row>
    <row r="13" spans="1:12">
      <c r="A13" s="269"/>
      <c r="B13" s="149"/>
      <c r="C13" s="148"/>
      <c r="D13" s="148"/>
      <c r="E13" s="148"/>
      <c r="F13" s="148"/>
      <c r="G13" s="148"/>
      <c r="H13" s="148"/>
      <c r="I13" s="271"/>
    </row>
    <row r="14" spans="1:12">
      <c r="A14" s="269"/>
      <c r="B14" s="149"/>
      <c r="C14" s="148"/>
      <c r="D14" s="148"/>
      <c r="E14" s="148"/>
      <c r="F14" s="148"/>
      <c r="G14" s="148"/>
      <c r="H14" s="148"/>
      <c r="I14" s="271"/>
    </row>
    <row r="15" spans="1:12">
      <c r="A15" s="269"/>
      <c r="B15" s="149"/>
      <c r="C15" s="148"/>
      <c r="D15" s="148"/>
      <c r="E15" s="148"/>
      <c r="F15" s="148"/>
      <c r="G15" s="148"/>
      <c r="H15" s="148"/>
      <c r="I15" s="271"/>
    </row>
    <row r="16" spans="1:12">
      <c r="A16" s="269"/>
      <c r="B16" s="149"/>
      <c r="C16" s="148"/>
      <c r="D16" s="148"/>
      <c r="E16" s="148"/>
      <c r="F16" s="148"/>
      <c r="G16" s="148"/>
      <c r="H16" s="148"/>
      <c r="I16" s="271"/>
    </row>
    <row r="17" spans="1:9">
      <c r="A17" s="269"/>
      <c r="B17" s="149"/>
      <c r="C17" s="148"/>
      <c r="D17" s="148"/>
      <c r="E17" s="148"/>
      <c r="F17" s="148"/>
      <c r="G17" s="148"/>
      <c r="H17" s="148"/>
      <c r="I17" s="271"/>
    </row>
    <row r="18" spans="1:9">
      <c r="A18" s="267"/>
      <c r="B18" s="147"/>
      <c r="C18" s="146"/>
      <c r="D18" s="146"/>
      <c r="E18" s="146"/>
      <c r="F18" s="146"/>
      <c r="G18" s="146"/>
      <c r="H18" s="146"/>
      <c r="I18" s="268"/>
    </row>
    <row r="19" spans="1:9">
      <c r="A19" s="269"/>
      <c r="B19" s="149"/>
      <c r="C19" s="148"/>
      <c r="D19" s="148"/>
      <c r="E19" s="148"/>
      <c r="F19" s="148"/>
      <c r="G19" s="148"/>
      <c r="H19" s="148"/>
      <c r="I19" s="271"/>
    </row>
    <row r="20" spans="1:9">
      <c r="A20" s="269"/>
      <c r="B20" s="149"/>
      <c r="C20" s="148"/>
      <c r="D20" s="148"/>
      <c r="E20" s="148"/>
      <c r="F20" s="148"/>
      <c r="G20" s="148"/>
      <c r="H20" s="148"/>
      <c r="I20" s="271"/>
    </row>
    <row r="21" spans="1:9">
      <c r="A21" s="269"/>
      <c r="B21" s="149"/>
      <c r="C21" s="148"/>
      <c r="D21" s="148"/>
      <c r="E21" s="148"/>
      <c r="F21" s="148"/>
      <c r="G21" s="148"/>
      <c r="H21" s="148"/>
      <c r="I21" s="271"/>
    </row>
    <row r="22" spans="1:9">
      <c r="A22" s="269"/>
      <c r="B22" s="149"/>
      <c r="C22" s="148"/>
      <c r="D22" s="148"/>
      <c r="E22" s="148"/>
      <c r="F22" s="148"/>
      <c r="G22" s="148"/>
      <c r="H22" s="148"/>
      <c r="I22" s="271"/>
    </row>
    <row r="23" spans="1:9">
      <c r="A23" s="269"/>
      <c r="B23" s="149"/>
      <c r="C23" s="148"/>
      <c r="D23" s="148"/>
      <c r="E23" s="148"/>
      <c r="F23" s="148"/>
      <c r="G23" s="148"/>
      <c r="H23" s="148"/>
      <c r="I23" s="271"/>
    </row>
    <row r="24" spans="1:9">
      <c r="A24" s="269"/>
      <c r="B24" s="149"/>
      <c r="C24" s="148"/>
      <c r="D24" s="148"/>
      <c r="E24" s="148"/>
      <c r="F24" s="148"/>
      <c r="G24" s="148"/>
      <c r="H24" s="148"/>
      <c r="I24" s="271"/>
    </row>
    <row r="25" spans="1:9">
      <c r="A25" s="269"/>
      <c r="B25" s="149"/>
      <c r="C25" s="148"/>
      <c r="D25" s="148"/>
      <c r="E25" s="148"/>
      <c r="F25" s="148"/>
      <c r="G25" s="148"/>
      <c r="H25" s="148"/>
      <c r="I25" s="271"/>
    </row>
    <row r="26" spans="1:9" ht="15.75" thickBot="1">
      <c r="A26" s="272"/>
      <c r="B26" s="273"/>
      <c r="C26" s="274"/>
      <c r="D26" s="274"/>
      <c r="E26" s="274"/>
      <c r="F26" s="274"/>
      <c r="G26" s="274"/>
      <c r="H26" s="274"/>
      <c r="I26" s="275"/>
    </row>
  </sheetData>
  <mergeCells count="1">
    <mergeCell ref="A5:I5"/>
  </mergeCells>
  <pageMargins left="0.25" right="0.25" top="0.75" bottom="0.25" header="0.5" footer="0.5"/>
  <pageSetup scale="5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L26"/>
  <sheetViews>
    <sheetView view="pageBreakPreview" zoomScale="80" zoomScaleNormal="80" zoomScaleSheetLayoutView="80" workbookViewId="0">
      <selection activeCell="G3" sqref="G3"/>
    </sheetView>
  </sheetViews>
  <sheetFormatPr defaultRowHeight="15"/>
  <cols>
    <col min="1" max="1" width="38.88671875" customWidth="1"/>
    <col min="2" max="2" width="21.44140625" customWidth="1"/>
    <col min="3" max="3" width="21" customWidth="1"/>
    <col min="4" max="4" width="19.88671875" customWidth="1"/>
    <col min="5" max="7" width="20.5546875" customWidth="1"/>
    <col min="8" max="8" width="24.33203125" customWidth="1"/>
    <col min="9" max="9" width="26.44140625" customWidth="1"/>
  </cols>
  <sheetData>
    <row r="1" spans="1:12">
      <c r="A1" s="165"/>
    </row>
    <row r="2" spans="1:12" ht="23.25">
      <c r="A2" s="3"/>
      <c r="B2" s="4"/>
      <c r="E2" s="369" t="s">
        <v>130</v>
      </c>
      <c r="F2" s="369"/>
      <c r="G2" s="164">
        <f>'Budget Summary'!D7</f>
        <v>0</v>
      </c>
    </row>
    <row r="3" spans="1:12" ht="23.25">
      <c r="A3" s="3"/>
      <c r="B3" s="4"/>
      <c r="E3" s="369" t="s">
        <v>152</v>
      </c>
      <c r="F3" s="369"/>
      <c r="G3" s="163">
        <f>'Budget Summary'!G8</f>
        <v>0</v>
      </c>
    </row>
    <row r="4" spans="1:12" ht="23.25">
      <c r="A4" s="3"/>
      <c r="B4" s="4"/>
      <c r="E4" s="162"/>
      <c r="F4" s="161"/>
      <c r="G4" s="160"/>
    </row>
    <row r="5" spans="1:12" ht="19.5" customHeight="1">
      <c r="A5" s="368" t="s">
        <v>262</v>
      </c>
      <c r="B5" s="368"/>
      <c r="C5" s="368"/>
      <c r="D5" s="368"/>
      <c r="E5" s="368"/>
      <c r="F5" s="368"/>
      <c r="G5" s="368"/>
      <c r="H5" s="5"/>
    </row>
    <row r="6" spans="1:12" ht="24" thickBot="1">
      <c r="A6" s="4"/>
      <c r="B6" s="4"/>
      <c r="C6" s="5"/>
      <c r="D6" s="5"/>
      <c r="E6" s="5"/>
      <c r="F6" s="5"/>
      <c r="G6" s="5"/>
      <c r="H6" s="5"/>
    </row>
    <row r="7" spans="1:12" s="154" customFormat="1" ht="12.75">
      <c r="A7" s="259"/>
      <c r="B7" s="260"/>
      <c r="C7" s="261"/>
      <c r="D7" s="262"/>
      <c r="E7" s="261"/>
      <c r="F7" s="261" t="s">
        <v>220</v>
      </c>
      <c r="G7" s="263"/>
      <c r="H7" s="182"/>
      <c r="I7" s="182"/>
      <c r="L7" s="157"/>
    </row>
    <row r="8" spans="1:12" s="154" customFormat="1" ht="12.75">
      <c r="A8" s="264"/>
      <c r="B8" s="156"/>
      <c r="C8" s="155" t="s">
        <v>216</v>
      </c>
      <c r="D8" s="155" t="s">
        <v>179</v>
      </c>
      <c r="E8" s="155" t="s">
        <v>178</v>
      </c>
      <c r="F8" s="155" t="s">
        <v>218</v>
      </c>
      <c r="G8" s="265" t="s">
        <v>221</v>
      </c>
      <c r="H8" s="182"/>
      <c r="I8" s="182"/>
    </row>
    <row r="9" spans="1:12" s="154" customFormat="1" ht="12.75">
      <c r="A9" s="264" t="s">
        <v>214</v>
      </c>
      <c r="B9" s="156" t="s">
        <v>215</v>
      </c>
      <c r="C9" s="155" t="s">
        <v>217</v>
      </c>
      <c r="D9" s="155" t="s">
        <v>171</v>
      </c>
      <c r="E9" s="155" t="s">
        <v>171</v>
      </c>
      <c r="F9" s="155" t="s">
        <v>219</v>
      </c>
      <c r="G9" s="265" t="s">
        <v>222</v>
      </c>
      <c r="H9" s="182"/>
      <c r="I9" s="182"/>
    </row>
    <row r="10" spans="1:12">
      <c r="A10" s="267"/>
      <c r="B10" s="147"/>
      <c r="C10" s="146"/>
      <c r="D10" s="146"/>
      <c r="E10" s="146"/>
      <c r="F10" s="146"/>
      <c r="G10" s="268"/>
      <c r="H10" s="30"/>
      <c r="I10" s="30"/>
    </row>
    <row r="11" spans="1:12">
      <c r="A11" s="269"/>
      <c r="B11" s="153"/>
      <c r="C11" s="152"/>
      <c r="D11" s="151"/>
      <c r="E11" s="151"/>
      <c r="F11" s="150"/>
      <c r="G11" s="270"/>
      <c r="H11" s="183"/>
      <c r="I11" s="183"/>
    </row>
    <row r="12" spans="1:12">
      <c r="A12" s="269"/>
      <c r="B12" s="149"/>
      <c r="C12" s="148"/>
      <c r="D12" s="148"/>
      <c r="E12" s="148"/>
      <c r="F12" s="148"/>
      <c r="G12" s="271"/>
      <c r="H12" s="30"/>
      <c r="I12" s="30"/>
    </row>
    <row r="13" spans="1:12">
      <c r="A13" s="269"/>
      <c r="B13" s="149"/>
      <c r="C13" s="148"/>
      <c r="D13" s="148"/>
      <c r="E13" s="148"/>
      <c r="F13" s="148"/>
      <c r="G13" s="271"/>
      <c r="H13" s="30"/>
      <c r="I13" s="30"/>
    </row>
    <row r="14" spans="1:12">
      <c r="A14" s="269"/>
      <c r="B14" s="149"/>
      <c r="C14" s="148"/>
      <c r="D14" s="148"/>
      <c r="E14" s="148"/>
      <c r="F14" s="148"/>
      <c r="G14" s="271"/>
      <c r="H14" s="30"/>
      <c r="I14" s="30"/>
    </row>
    <row r="15" spans="1:12">
      <c r="A15" s="269"/>
      <c r="B15" s="149"/>
      <c r="C15" s="148"/>
      <c r="D15" s="148"/>
      <c r="E15" s="148"/>
      <c r="F15" s="148"/>
      <c r="G15" s="271"/>
      <c r="H15" s="30"/>
      <c r="I15" s="30"/>
    </row>
    <row r="16" spans="1:12">
      <c r="A16" s="269"/>
      <c r="B16" s="149"/>
      <c r="C16" s="148"/>
      <c r="D16" s="148"/>
      <c r="E16" s="148"/>
      <c r="F16" s="148"/>
      <c r="G16" s="271"/>
      <c r="H16" s="30"/>
      <c r="I16" s="30"/>
    </row>
    <row r="17" spans="1:9">
      <c r="A17" s="269"/>
      <c r="B17" s="149"/>
      <c r="C17" s="148"/>
      <c r="D17" s="148"/>
      <c r="E17" s="148"/>
      <c r="F17" s="148"/>
      <c r="G17" s="271"/>
      <c r="H17" s="30"/>
      <c r="I17" s="30"/>
    </row>
    <row r="18" spans="1:9">
      <c r="A18" s="267"/>
      <c r="B18" s="147"/>
      <c r="C18" s="146"/>
      <c r="D18" s="146"/>
      <c r="E18" s="146"/>
      <c r="F18" s="146"/>
      <c r="G18" s="268"/>
      <c r="H18" s="30"/>
      <c r="I18" s="30"/>
    </row>
    <row r="19" spans="1:9">
      <c r="A19" s="269"/>
      <c r="B19" s="149"/>
      <c r="C19" s="148"/>
      <c r="D19" s="148"/>
      <c r="E19" s="148"/>
      <c r="F19" s="148"/>
      <c r="G19" s="271"/>
      <c r="H19" s="30"/>
      <c r="I19" s="30"/>
    </row>
    <row r="20" spans="1:9">
      <c r="A20" s="269"/>
      <c r="B20" s="149"/>
      <c r="C20" s="148"/>
      <c r="D20" s="148"/>
      <c r="E20" s="148"/>
      <c r="F20" s="148"/>
      <c r="G20" s="271"/>
      <c r="H20" s="30"/>
      <c r="I20" s="30"/>
    </row>
    <row r="21" spans="1:9">
      <c r="A21" s="269"/>
      <c r="B21" s="149"/>
      <c r="C21" s="148"/>
      <c r="D21" s="148"/>
      <c r="E21" s="148"/>
      <c r="F21" s="148"/>
      <c r="G21" s="271"/>
      <c r="H21" s="30"/>
      <c r="I21" s="30"/>
    </row>
    <row r="22" spans="1:9">
      <c r="A22" s="269"/>
      <c r="B22" s="149"/>
      <c r="C22" s="148"/>
      <c r="D22" s="148"/>
      <c r="E22" s="148"/>
      <c r="F22" s="148"/>
      <c r="G22" s="271"/>
      <c r="H22" s="30"/>
      <c r="I22" s="30"/>
    </row>
    <row r="23" spans="1:9">
      <c r="A23" s="269"/>
      <c r="B23" s="149"/>
      <c r="C23" s="148"/>
      <c r="D23" s="148"/>
      <c r="E23" s="148"/>
      <c r="F23" s="148"/>
      <c r="G23" s="271"/>
      <c r="H23" s="30"/>
      <c r="I23" s="30"/>
    </row>
    <row r="24" spans="1:9">
      <c r="A24" s="269"/>
      <c r="B24" s="149"/>
      <c r="C24" s="148"/>
      <c r="D24" s="148"/>
      <c r="E24" s="148"/>
      <c r="F24" s="148"/>
      <c r="G24" s="271"/>
      <c r="H24" s="30"/>
      <c r="I24" s="30"/>
    </row>
    <row r="25" spans="1:9">
      <c r="A25" s="269"/>
      <c r="B25" s="149"/>
      <c r="C25" s="148"/>
      <c r="D25" s="148"/>
      <c r="E25" s="148"/>
      <c r="F25" s="148"/>
      <c r="G25" s="271"/>
      <c r="H25" s="30"/>
      <c r="I25" s="30"/>
    </row>
    <row r="26" spans="1:9" ht="15.75" thickBot="1">
      <c r="A26" s="272"/>
      <c r="B26" s="273"/>
      <c r="C26" s="274"/>
      <c r="D26" s="274"/>
      <c r="E26" s="274"/>
      <c r="F26" s="274"/>
      <c r="G26" s="275"/>
      <c r="H26" s="30"/>
      <c r="I26" s="30"/>
    </row>
  </sheetData>
  <mergeCells count="3">
    <mergeCell ref="A5:G5"/>
    <mergeCell ref="E2:F2"/>
    <mergeCell ref="E3:F3"/>
  </mergeCells>
  <printOptions horizontalCentered="1"/>
  <pageMargins left="0.25" right="0.25" top="0.75" bottom="0.25" header="0.5" footer="0.5"/>
  <pageSetup scale="6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D34"/>
  <sheetViews>
    <sheetView zoomScale="80" zoomScaleNormal="80" workbookViewId="0">
      <selection activeCell="E6" sqref="E6"/>
    </sheetView>
  </sheetViews>
  <sheetFormatPr defaultRowHeight="15"/>
  <cols>
    <col min="1" max="1" width="29.33203125" style="48" customWidth="1"/>
    <col min="2" max="2" width="25.5546875" style="48" bestFit="1" customWidth="1"/>
    <col min="3" max="3" width="25.5546875" style="48" customWidth="1"/>
    <col min="4" max="4" width="54.21875" style="48" customWidth="1"/>
    <col min="5" max="16384" width="8.88671875" style="48"/>
  </cols>
  <sheetData>
    <row r="1" spans="1:4">
      <c r="A1" s="116"/>
      <c r="B1" s="117"/>
      <c r="C1" s="117"/>
      <c r="D1" s="117"/>
    </row>
    <row r="2" spans="1:4" ht="15.75">
      <c r="A2" s="116"/>
      <c r="B2" s="117"/>
      <c r="C2" s="117"/>
      <c r="D2" s="118"/>
    </row>
    <row r="3" spans="1:4" ht="18">
      <c r="A3" s="120"/>
      <c r="B3" s="117"/>
      <c r="C3" s="194" t="s">
        <v>130</v>
      </c>
      <c r="D3" s="205">
        <f>'Budget Summary'!D7</f>
        <v>0</v>
      </c>
    </row>
    <row r="4" spans="1:4" ht="18">
      <c r="A4" s="120"/>
      <c r="B4" s="117"/>
      <c r="C4" s="194" t="s">
        <v>152</v>
      </c>
      <c r="D4" s="206">
        <f>'Budget Summary'!G8</f>
        <v>0</v>
      </c>
    </row>
    <row r="5" spans="1:4" ht="18">
      <c r="A5" s="120"/>
      <c r="B5" s="117"/>
      <c r="C5" s="117"/>
      <c r="D5" s="122"/>
    </row>
    <row r="6" spans="1:4" ht="20.25">
      <c r="A6" s="370" t="s">
        <v>291</v>
      </c>
      <c r="B6" s="370"/>
      <c r="C6" s="370"/>
      <c r="D6" s="370"/>
    </row>
    <row r="7" spans="1:4" ht="15.75" thickBot="1">
      <c r="A7" s="117"/>
      <c r="B7" s="117"/>
      <c r="C7" s="117"/>
      <c r="D7" s="117"/>
    </row>
    <row r="8" spans="1:4" ht="18">
      <c r="A8" s="207" t="s">
        <v>226</v>
      </c>
      <c r="B8" s="208" t="s">
        <v>228</v>
      </c>
      <c r="C8" s="208" t="s">
        <v>229</v>
      </c>
      <c r="D8" s="209" t="s">
        <v>227</v>
      </c>
    </row>
    <row r="9" spans="1:4" ht="15.75">
      <c r="A9" s="210">
        <v>1</v>
      </c>
      <c r="B9" s="185"/>
      <c r="C9" s="132"/>
      <c r="D9" s="211"/>
    </row>
    <row r="10" spans="1:4" ht="15.75">
      <c r="A10" s="212"/>
      <c r="B10" s="185"/>
      <c r="C10" s="132"/>
      <c r="D10" s="213"/>
    </row>
    <row r="11" spans="1:4">
      <c r="A11" s="214"/>
      <c r="B11" s="137"/>
      <c r="C11" s="184"/>
      <c r="D11" s="215"/>
    </row>
    <row r="12" spans="1:4">
      <c r="A12" s="214"/>
      <c r="B12" s="137"/>
      <c r="C12" s="184"/>
      <c r="D12" s="215"/>
    </row>
    <row r="13" spans="1:4">
      <c r="A13" s="214"/>
      <c r="B13" s="137"/>
      <c r="C13" s="184"/>
      <c r="D13" s="215"/>
    </row>
    <row r="14" spans="1:4">
      <c r="A14" s="214"/>
      <c r="B14" s="185"/>
      <c r="C14" s="132"/>
      <c r="D14" s="211"/>
    </row>
    <row r="15" spans="1:4">
      <c r="A15" s="214"/>
      <c r="B15" s="185"/>
      <c r="C15" s="132"/>
      <c r="D15" s="211"/>
    </row>
    <row r="16" spans="1:4" ht="15.75">
      <c r="A16" s="210">
        <v>2</v>
      </c>
      <c r="B16" s="185"/>
      <c r="C16" s="132"/>
      <c r="D16" s="211"/>
    </row>
    <row r="17" spans="1:4" ht="15.75">
      <c r="A17" s="210"/>
      <c r="B17" s="185"/>
      <c r="C17" s="132"/>
      <c r="D17" s="215"/>
    </row>
    <row r="18" spans="1:4">
      <c r="A18" s="214"/>
      <c r="B18" s="133"/>
      <c r="C18" s="138"/>
      <c r="D18" s="211"/>
    </row>
    <row r="19" spans="1:4">
      <c r="A19" s="214"/>
      <c r="B19" s="133"/>
      <c r="C19" s="138"/>
      <c r="D19" s="211"/>
    </row>
    <row r="20" spans="1:4">
      <c r="A20" s="214"/>
      <c r="B20" s="133"/>
      <c r="C20" s="138"/>
      <c r="D20" s="211"/>
    </row>
    <row r="21" spans="1:4">
      <c r="A21" s="214"/>
      <c r="B21" s="133"/>
      <c r="C21" s="138"/>
      <c r="D21" s="211"/>
    </row>
    <row r="22" spans="1:4">
      <c r="A22" s="214"/>
      <c r="B22" s="133"/>
      <c r="C22" s="138"/>
      <c r="D22" s="211"/>
    </row>
    <row r="23" spans="1:4">
      <c r="A23" s="214"/>
      <c r="B23" s="133"/>
      <c r="C23" s="138"/>
      <c r="D23" s="211"/>
    </row>
    <row r="24" spans="1:4" ht="15.75">
      <c r="A24" s="210">
        <v>3</v>
      </c>
      <c r="B24" s="133"/>
      <c r="C24" s="138"/>
      <c r="D24" s="211"/>
    </row>
    <row r="25" spans="1:4">
      <c r="A25" s="214"/>
      <c r="B25" s="133"/>
      <c r="C25" s="138"/>
      <c r="D25" s="211"/>
    </row>
    <row r="26" spans="1:4">
      <c r="A26" s="214"/>
      <c r="B26" s="133"/>
      <c r="C26" s="138"/>
      <c r="D26" s="211"/>
    </row>
    <row r="27" spans="1:4">
      <c r="A27" s="214"/>
      <c r="B27" s="133"/>
      <c r="C27" s="138"/>
      <c r="D27" s="211"/>
    </row>
    <row r="28" spans="1:4">
      <c r="A28" s="214"/>
      <c r="B28" s="133"/>
      <c r="C28" s="138"/>
      <c r="D28" s="211"/>
    </row>
    <row r="29" spans="1:4">
      <c r="A29" s="214"/>
      <c r="B29" s="133"/>
      <c r="C29" s="138"/>
      <c r="D29" s="211"/>
    </row>
    <row r="30" spans="1:4">
      <c r="A30" s="214"/>
      <c r="B30" s="133"/>
      <c r="C30" s="138"/>
      <c r="D30" s="211"/>
    </row>
    <row r="31" spans="1:4" ht="16.5" thickBot="1">
      <c r="A31" s="216"/>
      <c r="B31" s="217"/>
      <c r="C31" s="217"/>
      <c r="D31" s="218"/>
    </row>
    <row r="32" spans="1:4">
      <c r="A32" s="138"/>
      <c r="B32" s="138"/>
      <c r="C32" s="138"/>
      <c r="D32" s="138"/>
    </row>
    <row r="33" spans="1:4">
      <c r="A33" s="117"/>
      <c r="B33" s="117"/>
      <c r="C33" s="117"/>
      <c r="D33" s="117"/>
    </row>
    <row r="34" spans="1:4" ht="20.25">
      <c r="A34" s="117"/>
      <c r="B34" s="117"/>
      <c r="C34" s="117"/>
      <c r="D34" s="142"/>
    </row>
  </sheetData>
  <mergeCells count="1">
    <mergeCell ref="A6:D6"/>
  </mergeCells>
  <pageMargins left="0.7" right="0.7" top="0.75" bottom="0.75" header="0.3" footer="0.3"/>
  <pageSetup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6">
    <pageSetUpPr fitToPage="1"/>
  </sheetPr>
  <dimension ref="A1:G8191"/>
  <sheetViews>
    <sheetView defaultGridColor="0" topLeftCell="A4" colorId="22" zoomScale="80" zoomScaleNormal="80" workbookViewId="0">
      <selection activeCell="D5" sqref="D5"/>
    </sheetView>
  </sheetViews>
  <sheetFormatPr defaultColWidth="11.44140625" defaultRowHeight="15"/>
  <cols>
    <col min="1" max="1" width="8.77734375" customWidth="1"/>
    <col min="2" max="2" width="20.77734375" customWidth="1"/>
    <col min="3" max="3" width="10.77734375" customWidth="1"/>
    <col min="4" max="6" width="15.77734375" customWidth="1"/>
    <col min="7" max="7" width="20.44140625" customWidth="1"/>
  </cols>
  <sheetData>
    <row r="1" spans="1:7" ht="19.899999999999999" customHeight="1">
      <c r="A1" s="165"/>
      <c r="E1" s="162" t="s">
        <v>130</v>
      </c>
      <c r="F1" s="180"/>
      <c r="G1" s="181">
        <f>'Budget Summary'!D7</f>
        <v>0</v>
      </c>
    </row>
    <row r="2" spans="1:7" ht="19.899999999999999" customHeight="1">
      <c r="A2" s="3"/>
      <c r="E2" s="162" t="s">
        <v>61</v>
      </c>
      <c r="F2" s="180"/>
      <c r="G2" s="179">
        <f>'Budget Summary'!G8</f>
        <v>0</v>
      </c>
    </row>
    <row r="3" spans="1:7" ht="19.899999999999999" customHeight="1">
      <c r="E3" s="25"/>
      <c r="F3" s="25"/>
    </row>
    <row r="4" spans="1:7" ht="19.899999999999999" customHeight="1">
      <c r="E4" s="25"/>
      <c r="F4" s="25"/>
    </row>
    <row r="5" spans="1:7" ht="26.25" customHeight="1">
      <c r="A5" s="159" t="s">
        <v>212</v>
      </c>
      <c r="B5" s="158"/>
      <c r="C5" s="158"/>
      <c r="D5" s="158"/>
      <c r="E5" s="158"/>
      <c r="F5" s="158"/>
      <c r="G5" s="158"/>
    </row>
    <row r="6" spans="1:7" ht="19.899999999999999" customHeight="1"/>
    <row r="7" spans="1:7" ht="19.899999999999999" customHeight="1">
      <c r="A7" t="s">
        <v>211</v>
      </c>
    </row>
    <row r="8" spans="1:7" ht="19.899999999999999" customHeight="1"/>
    <row r="9" spans="1:7" ht="19.899999999999999" customHeight="1">
      <c r="A9" s="178"/>
      <c r="B9" s="177"/>
      <c r="C9" s="176"/>
      <c r="D9" s="177" t="s">
        <v>210</v>
      </c>
      <c r="E9" s="177"/>
      <c r="F9" s="176"/>
      <c r="G9" s="176" t="s">
        <v>209</v>
      </c>
    </row>
    <row r="10" spans="1:7" ht="19.899999999999999" customHeight="1">
      <c r="A10" s="175" t="s">
        <v>208</v>
      </c>
      <c r="B10" s="174"/>
      <c r="C10" s="173"/>
      <c r="D10" s="174" t="s">
        <v>207</v>
      </c>
      <c r="E10" s="174"/>
      <c r="F10" s="173"/>
      <c r="G10" s="173" t="s">
        <v>206</v>
      </c>
    </row>
    <row r="11" spans="1:7" ht="19.899999999999999" customHeight="1">
      <c r="A11" s="172" t="s">
        <v>205</v>
      </c>
      <c r="B11" t="s">
        <v>204</v>
      </c>
      <c r="C11" s="171"/>
      <c r="D11" s="171"/>
      <c r="E11" s="171"/>
      <c r="F11" s="171"/>
      <c r="G11" s="171"/>
    </row>
    <row r="12" spans="1:7" ht="19.899999999999999" customHeight="1">
      <c r="A12" s="172"/>
      <c r="C12" s="171"/>
      <c r="D12" s="171"/>
      <c r="E12" s="171"/>
      <c r="F12" s="171"/>
      <c r="G12" s="171"/>
    </row>
    <row r="13" spans="1:7" ht="19.899999999999999" customHeight="1">
      <c r="A13" s="172" t="s">
        <v>203</v>
      </c>
      <c r="B13" t="s">
        <v>202</v>
      </c>
      <c r="C13" s="171"/>
      <c r="D13" s="171"/>
      <c r="E13" s="171"/>
      <c r="F13" s="171"/>
      <c r="G13" s="171"/>
    </row>
    <row r="14" spans="1:7" ht="19.899999999999999" customHeight="1">
      <c r="A14" s="172"/>
      <c r="C14" s="171"/>
      <c r="D14" s="171"/>
      <c r="E14" s="171"/>
      <c r="F14" s="171"/>
      <c r="G14" s="171"/>
    </row>
    <row r="15" spans="1:7" ht="19.899999999999999" customHeight="1">
      <c r="A15" s="172" t="s">
        <v>201</v>
      </c>
      <c r="B15" t="s">
        <v>200</v>
      </c>
      <c r="C15" s="171"/>
      <c r="D15" s="171"/>
      <c r="E15" s="171"/>
      <c r="F15" s="171"/>
      <c r="G15" s="171"/>
    </row>
    <row r="16" spans="1:7" ht="19.899999999999999" customHeight="1">
      <c r="A16" s="172"/>
      <c r="C16" s="171"/>
      <c r="D16" s="171"/>
      <c r="E16" s="171"/>
      <c r="F16" s="171"/>
      <c r="G16" s="171"/>
    </row>
    <row r="17" spans="1:7" ht="19.899999999999999" customHeight="1">
      <c r="A17" s="172" t="s">
        <v>199</v>
      </c>
      <c r="B17" t="s">
        <v>198</v>
      </c>
      <c r="C17" s="171"/>
      <c r="D17" s="171"/>
      <c r="E17" s="171"/>
      <c r="F17" s="171"/>
      <c r="G17" s="171"/>
    </row>
    <row r="18" spans="1:7" ht="19.899999999999999" customHeight="1">
      <c r="A18" s="172"/>
      <c r="C18" s="171"/>
      <c r="D18" s="171"/>
      <c r="E18" s="171"/>
      <c r="F18" s="171"/>
      <c r="G18" s="171"/>
    </row>
    <row r="19" spans="1:7" ht="19.899999999999999" customHeight="1">
      <c r="A19" s="172" t="s">
        <v>197</v>
      </c>
      <c r="B19" t="s">
        <v>196</v>
      </c>
      <c r="C19" s="171"/>
      <c r="D19" s="171"/>
      <c r="E19" s="171"/>
      <c r="F19" s="171"/>
      <c r="G19" s="171"/>
    </row>
    <row r="20" spans="1:7" ht="19.899999999999999" customHeight="1">
      <c r="A20" s="172"/>
      <c r="B20" t="s">
        <v>195</v>
      </c>
      <c r="C20" s="171"/>
      <c r="D20" s="171"/>
      <c r="E20" s="171"/>
      <c r="F20" s="171"/>
      <c r="G20" s="171"/>
    </row>
    <row r="21" spans="1:7" ht="19.899999999999999" customHeight="1">
      <c r="A21" s="172"/>
      <c r="C21" s="171"/>
      <c r="D21" s="171"/>
      <c r="E21" s="171"/>
      <c r="F21" s="171"/>
      <c r="G21" s="171"/>
    </row>
    <row r="22" spans="1:7" ht="19.899999999999999" customHeight="1">
      <c r="A22" s="172" t="s">
        <v>194</v>
      </c>
      <c r="B22" t="s">
        <v>193</v>
      </c>
      <c r="C22" s="171"/>
      <c r="D22" s="171"/>
      <c r="E22" s="171"/>
      <c r="F22" s="171"/>
      <c r="G22" s="171"/>
    </row>
    <row r="23" spans="1:7" ht="19.899999999999999" customHeight="1">
      <c r="A23" s="172"/>
      <c r="C23" s="171"/>
      <c r="D23" s="171"/>
      <c r="E23" s="171"/>
      <c r="F23" s="171"/>
      <c r="G23" s="171"/>
    </row>
    <row r="24" spans="1:7" ht="19.899999999999999" customHeight="1">
      <c r="A24" s="172" t="s">
        <v>192</v>
      </c>
      <c r="B24" t="s">
        <v>191</v>
      </c>
      <c r="C24" s="171"/>
      <c r="D24" s="171"/>
      <c r="E24" s="171"/>
      <c r="F24" s="171"/>
      <c r="G24" s="171"/>
    </row>
    <row r="25" spans="1:7" ht="19.899999999999999" customHeight="1">
      <c r="A25" s="172"/>
      <c r="C25" s="171"/>
      <c r="D25" s="171"/>
      <c r="E25" s="171"/>
      <c r="F25" s="171"/>
      <c r="G25" s="171"/>
    </row>
    <row r="26" spans="1:7" ht="19.899999999999999" customHeight="1">
      <c r="A26" s="172" t="s">
        <v>190</v>
      </c>
      <c r="B26" t="s">
        <v>189</v>
      </c>
      <c r="C26" s="171"/>
      <c r="D26" s="171"/>
      <c r="E26" s="171"/>
      <c r="F26" s="171"/>
      <c r="G26" s="171"/>
    </row>
    <row r="27" spans="1:7" ht="19.899999999999999" customHeight="1">
      <c r="A27" s="172"/>
      <c r="C27" s="171"/>
      <c r="D27" s="171"/>
      <c r="E27" s="171"/>
      <c r="F27" s="171"/>
      <c r="G27" s="171"/>
    </row>
    <row r="28" spans="1:7" ht="19.899999999999999" customHeight="1">
      <c r="A28" s="172" t="s">
        <v>188</v>
      </c>
      <c r="B28" t="s">
        <v>187</v>
      </c>
      <c r="C28" s="171"/>
      <c r="D28" s="171"/>
      <c r="E28" s="171"/>
      <c r="F28" s="171"/>
      <c r="G28" s="171"/>
    </row>
    <row r="29" spans="1:7" ht="19.899999999999999" customHeight="1">
      <c r="A29" s="172"/>
      <c r="B29" t="s">
        <v>186</v>
      </c>
      <c r="C29" s="171"/>
      <c r="D29" s="171"/>
      <c r="E29" s="171"/>
      <c r="F29" s="171"/>
      <c r="G29" s="171"/>
    </row>
    <row r="30" spans="1:7" ht="19.899999999999999" customHeight="1">
      <c r="A30" s="172"/>
      <c r="C30" s="171"/>
      <c r="D30" s="171"/>
      <c r="E30" s="171"/>
      <c r="F30" s="171"/>
      <c r="G30" s="171"/>
    </row>
    <row r="31" spans="1:7" ht="19.899999999999999" customHeight="1">
      <c r="A31" s="170" t="s">
        <v>185</v>
      </c>
      <c r="B31" s="169" t="s">
        <v>184</v>
      </c>
      <c r="C31" s="168"/>
      <c r="D31" s="168"/>
      <c r="E31" s="168"/>
      <c r="F31" s="168"/>
      <c r="G31" s="168"/>
    </row>
    <row r="32" spans="1:7" ht="19.899999999999999" customHeight="1">
      <c r="G32" s="167"/>
    </row>
    <row r="33" spans="5:7" ht="19.899999999999999" customHeight="1">
      <c r="E33" s="17" t="s">
        <v>66</v>
      </c>
      <c r="G33" s="166">
        <f>SUM(G11:G31)</f>
        <v>0</v>
      </c>
    </row>
    <row r="34" spans="5:7" ht="19.899999999999999" customHeight="1"/>
    <row r="35" spans="5:7" ht="19.899999999999999" customHeight="1"/>
    <row r="36" spans="5:7" ht="19.899999999999999" customHeight="1"/>
    <row r="37" spans="5:7" ht="19.899999999999999" customHeight="1"/>
    <row r="38" spans="5:7" ht="19.899999999999999" customHeight="1"/>
    <row r="39" spans="5:7" ht="19.899999999999999" customHeight="1"/>
    <row r="40" spans="5:7" ht="19.899999999999999" customHeight="1"/>
    <row r="41" spans="5:7" ht="19.899999999999999" customHeight="1"/>
    <row r="42" spans="5:7" ht="19.899999999999999" customHeight="1"/>
    <row r="43" spans="5:7" ht="19.899999999999999" customHeight="1"/>
    <row r="44" spans="5:7" ht="19.899999999999999" customHeight="1"/>
    <row r="45" spans="5:7" ht="19.899999999999999" customHeight="1"/>
    <row r="46" spans="5:7" ht="19.899999999999999" customHeight="1"/>
    <row r="47" spans="5:7" ht="19.899999999999999" customHeight="1"/>
    <row r="48" spans="5:7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  <row r="63" ht="19.899999999999999" customHeight="1"/>
    <row r="64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  <row r="92" ht="19.899999999999999" customHeight="1"/>
    <row r="93" ht="19.899999999999999" customHeight="1"/>
    <row r="94" ht="19.899999999999999" customHeight="1"/>
    <row r="95" ht="19.899999999999999" customHeight="1"/>
    <row r="96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  <row r="111" ht="19.899999999999999" customHeight="1"/>
    <row r="112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  <row r="129" ht="19.899999999999999" customHeight="1"/>
    <row r="130" ht="19.899999999999999" customHeight="1"/>
    <row r="131" ht="19.899999999999999" customHeight="1"/>
    <row r="132" ht="19.899999999999999" customHeight="1"/>
    <row r="133" ht="19.899999999999999" customHeight="1"/>
    <row r="134" ht="19.899999999999999" customHeight="1"/>
    <row r="135" ht="19.899999999999999" customHeight="1"/>
    <row r="136" ht="19.899999999999999" customHeight="1"/>
    <row r="137" ht="19.899999999999999" customHeight="1"/>
    <row r="138" ht="19.899999999999999" customHeight="1"/>
    <row r="139" ht="19.899999999999999" customHeight="1"/>
    <row r="140" ht="19.899999999999999" customHeight="1"/>
    <row r="141" ht="19.899999999999999" customHeight="1"/>
    <row r="142" ht="19.899999999999999" customHeight="1"/>
    <row r="143" ht="19.899999999999999" customHeight="1"/>
    <row r="144" ht="19.899999999999999" customHeight="1"/>
    <row r="145" ht="19.899999999999999" customHeight="1"/>
    <row r="146" ht="19.899999999999999" customHeight="1"/>
    <row r="147" ht="19.899999999999999" customHeight="1"/>
    <row r="148" ht="19.899999999999999" customHeight="1"/>
    <row r="149" ht="19.899999999999999" customHeight="1"/>
    <row r="150" ht="19.899999999999999" customHeight="1"/>
    <row r="151" ht="19.899999999999999" customHeight="1"/>
    <row r="152" ht="19.899999999999999" customHeight="1"/>
    <row r="153" ht="19.899999999999999" customHeight="1"/>
    <row r="154" ht="19.899999999999999" customHeight="1"/>
    <row r="155" ht="19.899999999999999" customHeight="1"/>
    <row r="156" ht="19.899999999999999" customHeight="1"/>
    <row r="157" ht="19.899999999999999" customHeight="1"/>
    <row r="158" ht="19.899999999999999" customHeight="1"/>
    <row r="159" ht="19.899999999999999" customHeight="1"/>
    <row r="160" ht="19.899999999999999" customHeight="1"/>
    <row r="161" ht="19.899999999999999" customHeight="1"/>
    <row r="162" ht="19.899999999999999" customHeight="1"/>
    <row r="163" ht="19.899999999999999" customHeight="1"/>
    <row r="164" ht="19.899999999999999" customHeight="1"/>
    <row r="165" ht="19.899999999999999" customHeight="1"/>
    <row r="166" ht="19.899999999999999" customHeight="1"/>
    <row r="167" ht="19.899999999999999" customHeight="1"/>
    <row r="168" ht="19.899999999999999" customHeight="1"/>
    <row r="169" ht="19.899999999999999" customHeight="1"/>
    <row r="170" ht="19.899999999999999" customHeight="1"/>
    <row r="171" ht="19.899999999999999" customHeight="1"/>
    <row r="172" ht="19.899999999999999" customHeight="1"/>
    <row r="173" ht="19.899999999999999" customHeight="1"/>
    <row r="174" ht="19.899999999999999" customHeight="1"/>
    <row r="175" ht="19.899999999999999" customHeight="1"/>
    <row r="176" ht="19.899999999999999" customHeight="1"/>
    <row r="177" ht="19.899999999999999" customHeight="1"/>
    <row r="178" ht="19.899999999999999" customHeight="1"/>
    <row r="179" ht="19.899999999999999" customHeight="1"/>
    <row r="180" ht="19.899999999999999" customHeight="1"/>
    <row r="181" ht="19.899999999999999" customHeight="1"/>
    <row r="182" ht="19.899999999999999" customHeight="1"/>
    <row r="183" ht="19.899999999999999" customHeight="1"/>
    <row r="184" ht="19.899999999999999" customHeight="1"/>
    <row r="185" ht="19.899999999999999" customHeight="1"/>
    <row r="186" ht="19.899999999999999" customHeight="1"/>
    <row r="187" ht="19.899999999999999" customHeight="1"/>
    <row r="188" ht="19.899999999999999" customHeight="1"/>
    <row r="189" ht="19.899999999999999" customHeight="1"/>
    <row r="190" ht="19.899999999999999" customHeight="1"/>
    <row r="191" ht="19.899999999999999" customHeight="1"/>
    <row r="192" ht="19.899999999999999" customHeight="1"/>
    <row r="193" ht="19.899999999999999" customHeight="1"/>
    <row r="194" ht="19.899999999999999" customHeight="1"/>
    <row r="195" ht="19.899999999999999" customHeight="1"/>
    <row r="196" ht="19.899999999999999" customHeight="1"/>
    <row r="197" ht="19.899999999999999" customHeight="1"/>
    <row r="198" ht="19.899999999999999" customHeight="1"/>
    <row r="199" ht="19.899999999999999" customHeight="1"/>
    <row r="200" ht="19.899999999999999" customHeight="1"/>
    <row r="201" ht="19.899999999999999" customHeight="1"/>
    <row r="202" ht="19.899999999999999" customHeight="1"/>
    <row r="203" ht="19.899999999999999" customHeight="1"/>
    <row r="204" ht="19.899999999999999" customHeight="1"/>
    <row r="205" ht="19.899999999999999" customHeight="1"/>
    <row r="206" ht="19.899999999999999" customHeight="1"/>
    <row r="207" ht="19.899999999999999" customHeight="1"/>
    <row r="208" ht="19.899999999999999" customHeight="1"/>
    <row r="209" ht="19.899999999999999" customHeight="1"/>
    <row r="210" ht="19.899999999999999" customHeight="1"/>
    <row r="211" ht="19.899999999999999" customHeight="1"/>
    <row r="212" ht="19.899999999999999" customHeight="1"/>
    <row r="213" ht="19.899999999999999" customHeight="1"/>
    <row r="214" ht="19.899999999999999" customHeight="1"/>
    <row r="215" ht="19.899999999999999" customHeight="1"/>
    <row r="216" ht="19.899999999999999" customHeight="1"/>
    <row r="217" ht="19.899999999999999" customHeight="1"/>
    <row r="218" ht="19.899999999999999" customHeight="1"/>
    <row r="219" ht="19.899999999999999" customHeight="1"/>
    <row r="220" ht="19.899999999999999" customHeight="1"/>
    <row r="221" ht="19.899999999999999" customHeight="1"/>
    <row r="222" ht="19.899999999999999" customHeight="1"/>
    <row r="223" ht="19.899999999999999" customHeight="1"/>
    <row r="224" ht="19.899999999999999" customHeight="1"/>
    <row r="225" ht="19.899999999999999" customHeight="1"/>
    <row r="226" ht="19.899999999999999" customHeight="1"/>
    <row r="227" ht="19.899999999999999" customHeight="1"/>
    <row r="228" ht="19.899999999999999" customHeight="1"/>
    <row r="229" ht="19.899999999999999" customHeight="1"/>
    <row r="230" ht="19.899999999999999" customHeight="1"/>
    <row r="231" ht="19.899999999999999" customHeight="1"/>
    <row r="232" ht="19.899999999999999" customHeight="1"/>
    <row r="233" ht="19.899999999999999" customHeight="1"/>
    <row r="234" ht="19.899999999999999" customHeight="1"/>
    <row r="235" ht="19.899999999999999" customHeight="1"/>
    <row r="236" ht="19.899999999999999" customHeight="1"/>
    <row r="237" ht="19.899999999999999" customHeight="1"/>
    <row r="238" ht="19.899999999999999" customHeight="1"/>
    <row r="239" ht="19.899999999999999" customHeight="1"/>
    <row r="240" ht="19.899999999999999" customHeight="1"/>
    <row r="241" ht="19.899999999999999" customHeight="1"/>
    <row r="242" ht="19.899999999999999" customHeight="1"/>
    <row r="243" ht="19.899999999999999" customHeight="1"/>
    <row r="244" ht="19.899999999999999" customHeight="1"/>
    <row r="245" ht="19.899999999999999" customHeight="1"/>
    <row r="246" ht="19.899999999999999" customHeight="1"/>
    <row r="247" ht="19.899999999999999" customHeight="1"/>
    <row r="248" ht="19.899999999999999" customHeight="1"/>
    <row r="249" ht="19.899999999999999" customHeight="1"/>
    <row r="250" ht="19.899999999999999" customHeight="1"/>
    <row r="251" ht="19.899999999999999" customHeight="1"/>
    <row r="252" ht="19.899999999999999" customHeight="1"/>
    <row r="253" ht="19.899999999999999" customHeight="1"/>
    <row r="254" ht="19.899999999999999" customHeight="1"/>
    <row r="255" ht="19.899999999999999" customHeight="1"/>
    <row r="256" ht="19.899999999999999" customHeight="1"/>
    <row r="257" ht="19.899999999999999" customHeight="1"/>
    <row r="258" ht="19.899999999999999" customHeight="1"/>
    <row r="259" ht="19.899999999999999" customHeight="1"/>
    <row r="260" ht="19.899999999999999" customHeight="1"/>
    <row r="261" ht="19.899999999999999" customHeight="1"/>
    <row r="262" ht="19.899999999999999" customHeight="1"/>
    <row r="263" ht="19.899999999999999" customHeight="1"/>
    <row r="264" ht="19.899999999999999" customHeight="1"/>
    <row r="265" ht="19.899999999999999" customHeight="1"/>
    <row r="266" ht="19.899999999999999" customHeight="1"/>
    <row r="267" ht="19.899999999999999" customHeight="1"/>
    <row r="268" ht="19.899999999999999" customHeight="1"/>
    <row r="269" ht="19.899999999999999" customHeight="1"/>
    <row r="270" ht="19.899999999999999" customHeight="1"/>
    <row r="271" ht="19.899999999999999" customHeight="1"/>
    <row r="272" ht="19.899999999999999" customHeight="1"/>
    <row r="273" ht="19.899999999999999" customHeight="1"/>
    <row r="274" ht="19.899999999999999" customHeight="1"/>
    <row r="275" ht="19.899999999999999" customHeight="1"/>
    <row r="276" ht="19.899999999999999" customHeight="1"/>
    <row r="277" ht="19.899999999999999" customHeight="1"/>
    <row r="278" ht="19.899999999999999" customHeight="1"/>
    <row r="279" ht="19.899999999999999" customHeight="1"/>
    <row r="280" ht="19.899999999999999" customHeight="1"/>
    <row r="281" ht="19.899999999999999" customHeight="1"/>
    <row r="282" ht="19.899999999999999" customHeight="1"/>
    <row r="283" ht="19.899999999999999" customHeight="1"/>
    <row r="284" ht="19.899999999999999" customHeight="1"/>
    <row r="285" ht="19.899999999999999" customHeight="1"/>
    <row r="286" ht="19.899999999999999" customHeight="1"/>
    <row r="287" ht="19.899999999999999" customHeight="1"/>
    <row r="288" ht="19.899999999999999" customHeight="1"/>
    <row r="289" ht="19.899999999999999" customHeight="1"/>
    <row r="290" ht="19.899999999999999" customHeight="1"/>
    <row r="291" ht="19.899999999999999" customHeight="1"/>
    <row r="292" ht="19.899999999999999" customHeight="1"/>
    <row r="293" ht="19.899999999999999" customHeight="1"/>
    <row r="294" ht="19.899999999999999" customHeight="1"/>
    <row r="295" ht="19.899999999999999" customHeight="1"/>
    <row r="296" ht="19.899999999999999" customHeight="1"/>
    <row r="297" ht="19.899999999999999" customHeight="1"/>
    <row r="298" ht="19.899999999999999" customHeight="1"/>
    <row r="299" ht="19.899999999999999" customHeight="1"/>
    <row r="300" ht="19.899999999999999" customHeight="1"/>
    <row r="301" ht="19.899999999999999" customHeight="1"/>
    <row r="302" ht="19.899999999999999" customHeight="1"/>
    <row r="303" ht="19.899999999999999" customHeight="1"/>
    <row r="304" ht="19.899999999999999" customHeight="1"/>
    <row r="305" ht="19.899999999999999" customHeight="1"/>
    <row r="306" ht="19.899999999999999" customHeight="1"/>
    <row r="307" ht="19.899999999999999" customHeight="1"/>
    <row r="308" ht="19.899999999999999" customHeight="1"/>
    <row r="309" ht="19.899999999999999" customHeight="1"/>
    <row r="310" ht="19.899999999999999" customHeight="1"/>
    <row r="311" ht="19.899999999999999" customHeight="1"/>
    <row r="312" ht="19.899999999999999" customHeight="1"/>
    <row r="313" ht="19.899999999999999" customHeight="1"/>
    <row r="314" ht="19.899999999999999" customHeight="1"/>
    <row r="315" ht="19.899999999999999" customHeight="1"/>
    <row r="316" ht="19.899999999999999" customHeight="1"/>
    <row r="317" ht="19.899999999999999" customHeight="1"/>
    <row r="318" ht="19.899999999999999" customHeight="1"/>
    <row r="319" ht="19.899999999999999" customHeight="1"/>
    <row r="320" ht="19.899999999999999" customHeight="1"/>
    <row r="321" ht="19.899999999999999" customHeight="1"/>
    <row r="322" ht="19.899999999999999" customHeight="1"/>
    <row r="323" ht="19.899999999999999" customHeight="1"/>
    <row r="324" ht="19.899999999999999" customHeight="1"/>
    <row r="325" ht="19.899999999999999" customHeight="1"/>
    <row r="326" ht="19.899999999999999" customHeight="1"/>
    <row r="327" ht="19.899999999999999" customHeight="1"/>
    <row r="328" ht="19.899999999999999" customHeight="1"/>
    <row r="329" ht="19.899999999999999" customHeight="1"/>
    <row r="330" ht="19.899999999999999" customHeight="1"/>
    <row r="331" ht="19.899999999999999" customHeight="1"/>
    <row r="332" ht="19.899999999999999" customHeight="1"/>
    <row r="333" ht="19.899999999999999" customHeight="1"/>
    <row r="334" ht="19.899999999999999" customHeight="1"/>
    <row r="335" ht="19.899999999999999" customHeight="1"/>
    <row r="336" ht="19.899999999999999" customHeight="1"/>
    <row r="337" ht="19.899999999999999" customHeight="1"/>
    <row r="338" ht="19.899999999999999" customHeight="1"/>
    <row r="339" ht="19.899999999999999" customHeight="1"/>
    <row r="340" ht="19.899999999999999" customHeight="1"/>
    <row r="341" ht="19.899999999999999" customHeight="1"/>
    <row r="342" ht="19.899999999999999" customHeight="1"/>
    <row r="343" ht="19.899999999999999" customHeight="1"/>
    <row r="344" ht="19.899999999999999" customHeight="1"/>
    <row r="345" ht="19.899999999999999" customHeight="1"/>
    <row r="346" ht="19.899999999999999" customHeight="1"/>
    <row r="347" ht="19.899999999999999" customHeight="1"/>
    <row r="348" ht="19.899999999999999" customHeight="1"/>
    <row r="349" ht="19.899999999999999" customHeight="1"/>
    <row r="350" ht="19.899999999999999" customHeight="1"/>
    <row r="351" ht="19.899999999999999" customHeight="1"/>
    <row r="352" ht="19.899999999999999" customHeight="1"/>
    <row r="353" ht="19.899999999999999" customHeight="1"/>
    <row r="354" ht="19.899999999999999" customHeight="1"/>
    <row r="355" ht="19.899999999999999" customHeight="1"/>
    <row r="356" ht="19.899999999999999" customHeight="1"/>
    <row r="357" ht="19.899999999999999" customHeight="1"/>
    <row r="358" ht="19.899999999999999" customHeight="1"/>
    <row r="359" ht="19.899999999999999" customHeight="1"/>
    <row r="360" ht="19.899999999999999" customHeight="1"/>
    <row r="361" ht="19.899999999999999" customHeight="1"/>
    <row r="362" ht="19.899999999999999" customHeight="1"/>
    <row r="363" ht="19.899999999999999" customHeight="1"/>
    <row r="364" ht="19.899999999999999" customHeight="1"/>
    <row r="365" ht="19.899999999999999" customHeight="1"/>
    <row r="366" ht="19.899999999999999" customHeight="1"/>
    <row r="367" ht="19.899999999999999" customHeight="1"/>
    <row r="368" ht="19.899999999999999" customHeight="1"/>
    <row r="369" ht="19.899999999999999" customHeight="1"/>
    <row r="370" ht="19.899999999999999" customHeight="1"/>
    <row r="371" ht="19.899999999999999" customHeight="1"/>
    <row r="372" ht="19.899999999999999" customHeight="1"/>
    <row r="373" ht="19.899999999999999" customHeight="1"/>
    <row r="374" ht="19.899999999999999" customHeight="1"/>
    <row r="375" ht="19.899999999999999" customHeight="1"/>
    <row r="376" ht="19.899999999999999" customHeight="1"/>
    <row r="377" ht="19.899999999999999" customHeight="1"/>
    <row r="378" ht="19.899999999999999" customHeight="1"/>
    <row r="379" ht="19.899999999999999" customHeight="1"/>
    <row r="380" ht="19.899999999999999" customHeight="1"/>
    <row r="381" ht="19.899999999999999" customHeight="1"/>
    <row r="382" ht="19.899999999999999" customHeight="1"/>
    <row r="383" ht="19.899999999999999" customHeight="1"/>
    <row r="384" ht="19.899999999999999" customHeight="1"/>
    <row r="385" ht="19.899999999999999" customHeight="1"/>
    <row r="386" ht="19.899999999999999" customHeight="1"/>
    <row r="387" ht="19.899999999999999" customHeight="1"/>
    <row r="388" ht="19.899999999999999" customHeight="1"/>
    <row r="389" ht="19.899999999999999" customHeight="1"/>
    <row r="390" ht="19.899999999999999" customHeight="1"/>
    <row r="391" ht="19.899999999999999" customHeight="1"/>
    <row r="392" ht="19.899999999999999" customHeight="1"/>
    <row r="393" ht="19.899999999999999" customHeight="1"/>
    <row r="394" ht="19.899999999999999" customHeight="1"/>
    <row r="395" ht="19.899999999999999" customHeight="1"/>
    <row r="396" ht="19.899999999999999" customHeight="1"/>
    <row r="397" ht="19.899999999999999" customHeight="1"/>
    <row r="398" ht="19.899999999999999" customHeight="1"/>
    <row r="399" ht="19.899999999999999" customHeight="1"/>
    <row r="400" ht="19.899999999999999" customHeight="1"/>
    <row r="401" ht="19.899999999999999" customHeight="1"/>
    <row r="402" ht="19.899999999999999" customHeight="1"/>
    <row r="403" ht="19.899999999999999" customHeight="1"/>
    <row r="404" ht="19.899999999999999" customHeight="1"/>
    <row r="405" ht="19.899999999999999" customHeight="1"/>
    <row r="406" ht="19.899999999999999" customHeight="1"/>
    <row r="407" ht="19.899999999999999" customHeight="1"/>
    <row r="408" ht="19.899999999999999" customHeight="1"/>
    <row r="409" ht="19.899999999999999" customHeight="1"/>
    <row r="410" ht="19.899999999999999" customHeight="1"/>
    <row r="411" ht="19.899999999999999" customHeight="1"/>
    <row r="412" ht="19.899999999999999" customHeight="1"/>
    <row r="413" ht="19.899999999999999" customHeight="1"/>
    <row r="414" ht="19.899999999999999" customHeight="1"/>
    <row r="415" ht="19.899999999999999" customHeight="1"/>
    <row r="416" ht="19.899999999999999" customHeight="1"/>
    <row r="417" ht="19.899999999999999" customHeight="1"/>
    <row r="418" ht="19.899999999999999" customHeight="1"/>
    <row r="419" ht="19.899999999999999" customHeight="1"/>
    <row r="420" ht="19.899999999999999" customHeight="1"/>
    <row r="421" ht="19.899999999999999" customHeight="1"/>
    <row r="422" ht="19.899999999999999" customHeight="1"/>
    <row r="423" ht="19.899999999999999" customHeight="1"/>
    <row r="424" ht="19.899999999999999" customHeight="1"/>
    <row r="425" ht="19.899999999999999" customHeight="1"/>
    <row r="426" ht="19.899999999999999" customHeight="1"/>
    <row r="427" ht="19.899999999999999" customHeight="1"/>
    <row r="428" ht="19.899999999999999" customHeight="1"/>
    <row r="429" ht="19.899999999999999" customHeight="1"/>
    <row r="430" ht="19.899999999999999" customHeight="1"/>
    <row r="431" ht="19.899999999999999" customHeight="1"/>
    <row r="432" ht="19.899999999999999" customHeight="1"/>
    <row r="433" ht="19.899999999999999" customHeight="1"/>
    <row r="434" ht="19.899999999999999" customHeight="1"/>
    <row r="435" ht="19.899999999999999" customHeight="1"/>
    <row r="436" ht="19.899999999999999" customHeight="1"/>
    <row r="437" ht="19.899999999999999" customHeight="1"/>
    <row r="438" ht="19.899999999999999" customHeight="1"/>
    <row r="439" ht="19.899999999999999" customHeight="1"/>
    <row r="440" ht="19.899999999999999" customHeight="1"/>
    <row r="441" ht="19.899999999999999" customHeight="1"/>
    <row r="442" ht="19.899999999999999" customHeight="1"/>
    <row r="443" ht="19.899999999999999" customHeight="1"/>
    <row r="444" ht="19.899999999999999" customHeight="1"/>
    <row r="445" ht="19.899999999999999" customHeight="1"/>
    <row r="446" ht="19.899999999999999" customHeight="1"/>
    <row r="447" ht="19.899999999999999" customHeight="1"/>
    <row r="448" ht="19.899999999999999" customHeight="1"/>
    <row r="449" ht="19.899999999999999" customHeight="1"/>
    <row r="450" ht="19.899999999999999" customHeight="1"/>
    <row r="451" ht="19.899999999999999" customHeight="1"/>
    <row r="452" ht="19.899999999999999" customHeight="1"/>
    <row r="453" ht="19.899999999999999" customHeight="1"/>
    <row r="454" ht="19.899999999999999" customHeight="1"/>
    <row r="455" ht="19.899999999999999" customHeight="1"/>
    <row r="456" ht="19.899999999999999" customHeight="1"/>
    <row r="457" ht="19.899999999999999" customHeight="1"/>
    <row r="458" ht="19.899999999999999" customHeight="1"/>
    <row r="459" ht="19.899999999999999" customHeight="1"/>
    <row r="460" ht="19.899999999999999" customHeight="1"/>
    <row r="461" ht="19.899999999999999" customHeight="1"/>
    <row r="462" ht="19.899999999999999" customHeight="1"/>
    <row r="463" ht="19.899999999999999" customHeight="1"/>
    <row r="464" ht="19.899999999999999" customHeight="1"/>
    <row r="465" ht="19.899999999999999" customHeight="1"/>
    <row r="466" ht="19.899999999999999" customHeight="1"/>
    <row r="467" ht="19.899999999999999" customHeight="1"/>
    <row r="468" ht="19.899999999999999" customHeight="1"/>
    <row r="469" ht="19.899999999999999" customHeight="1"/>
    <row r="470" ht="19.899999999999999" customHeight="1"/>
    <row r="471" ht="19.899999999999999" customHeight="1"/>
    <row r="472" ht="19.899999999999999" customHeight="1"/>
    <row r="473" ht="19.899999999999999" customHeight="1"/>
    <row r="474" ht="19.899999999999999" customHeight="1"/>
    <row r="475" ht="19.899999999999999" customHeight="1"/>
    <row r="476" ht="19.899999999999999" customHeight="1"/>
    <row r="477" ht="19.899999999999999" customHeight="1"/>
    <row r="478" ht="19.899999999999999" customHeight="1"/>
    <row r="479" ht="19.899999999999999" customHeight="1"/>
    <row r="480" ht="19.899999999999999" customHeight="1"/>
    <row r="481" ht="19.899999999999999" customHeight="1"/>
    <row r="482" ht="19.899999999999999" customHeight="1"/>
    <row r="483" ht="19.899999999999999" customHeight="1"/>
    <row r="484" ht="19.899999999999999" customHeight="1"/>
    <row r="485" ht="19.899999999999999" customHeight="1"/>
    <row r="486" ht="19.899999999999999" customHeight="1"/>
    <row r="487" ht="19.899999999999999" customHeight="1"/>
    <row r="488" ht="19.899999999999999" customHeight="1"/>
    <row r="489" ht="19.899999999999999" customHeight="1"/>
    <row r="490" ht="19.899999999999999" customHeight="1"/>
    <row r="491" ht="19.899999999999999" customHeight="1"/>
    <row r="492" ht="19.899999999999999" customHeight="1"/>
    <row r="493" ht="19.899999999999999" customHeight="1"/>
    <row r="494" ht="19.899999999999999" customHeight="1"/>
    <row r="495" ht="19.899999999999999" customHeight="1"/>
    <row r="496" ht="19.899999999999999" customHeight="1"/>
    <row r="497" ht="19.899999999999999" customHeight="1"/>
    <row r="498" ht="19.899999999999999" customHeight="1"/>
    <row r="499" ht="19.899999999999999" customHeight="1"/>
    <row r="500" ht="19.899999999999999" customHeight="1"/>
    <row r="501" ht="19.899999999999999" customHeight="1"/>
    <row r="502" ht="19.899999999999999" customHeight="1"/>
    <row r="503" ht="19.899999999999999" customHeight="1"/>
    <row r="504" ht="19.899999999999999" customHeight="1"/>
    <row r="505" ht="19.899999999999999" customHeight="1"/>
    <row r="506" ht="19.899999999999999" customHeight="1"/>
    <row r="507" ht="19.899999999999999" customHeight="1"/>
    <row r="508" ht="19.899999999999999" customHeight="1"/>
    <row r="509" ht="19.899999999999999" customHeight="1"/>
    <row r="510" ht="19.899999999999999" customHeight="1"/>
    <row r="511" ht="19.899999999999999" customHeight="1"/>
    <row r="512" ht="19.899999999999999" customHeight="1"/>
    <row r="513" ht="19.899999999999999" customHeight="1"/>
    <row r="514" ht="19.899999999999999" customHeight="1"/>
    <row r="515" ht="19.899999999999999" customHeight="1"/>
    <row r="516" ht="19.899999999999999" customHeight="1"/>
    <row r="517" ht="19.899999999999999" customHeight="1"/>
    <row r="518" ht="19.899999999999999" customHeight="1"/>
    <row r="519" ht="19.899999999999999" customHeight="1"/>
    <row r="520" ht="19.899999999999999" customHeight="1"/>
    <row r="521" ht="19.899999999999999" customHeight="1"/>
    <row r="522" ht="19.899999999999999" customHeight="1"/>
    <row r="523" ht="19.899999999999999" customHeight="1"/>
    <row r="524" ht="19.899999999999999" customHeight="1"/>
    <row r="525" ht="19.899999999999999" customHeight="1"/>
    <row r="526" ht="19.899999999999999" customHeight="1"/>
    <row r="527" ht="19.899999999999999" customHeight="1"/>
    <row r="528" ht="19.899999999999999" customHeight="1"/>
    <row r="529" ht="19.899999999999999" customHeight="1"/>
    <row r="530" ht="19.899999999999999" customHeight="1"/>
    <row r="531" ht="19.899999999999999" customHeight="1"/>
    <row r="532" ht="19.899999999999999" customHeight="1"/>
    <row r="533" ht="19.899999999999999" customHeight="1"/>
    <row r="534" ht="19.899999999999999" customHeight="1"/>
    <row r="535" ht="19.899999999999999" customHeight="1"/>
    <row r="536" ht="19.899999999999999" customHeight="1"/>
    <row r="537" ht="19.899999999999999" customHeight="1"/>
    <row r="538" ht="19.899999999999999" customHeight="1"/>
    <row r="539" ht="19.899999999999999" customHeight="1"/>
    <row r="540" ht="19.899999999999999" customHeight="1"/>
    <row r="541" ht="19.899999999999999" customHeight="1"/>
    <row r="542" ht="19.899999999999999" customHeight="1"/>
    <row r="543" ht="19.899999999999999" customHeight="1"/>
    <row r="544" ht="19.899999999999999" customHeight="1"/>
    <row r="545" ht="19.899999999999999" customHeight="1"/>
    <row r="546" ht="19.899999999999999" customHeight="1"/>
    <row r="547" ht="19.899999999999999" customHeight="1"/>
    <row r="548" ht="19.899999999999999" customHeight="1"/>
    <row r="549" ht="19.899999999999999" customHeight="1"/>
    <row r="550" ht="19.899999999999999" customHeight="1"/>
    <row r="551" ht="19.899999999999999" customHeight="1"/>
    <row r="552" ht="19.899999999999999" customHeight="1"/>
    <row r="553" ht="19.899999999999999" customHeight="1"/>
    <row r="554" ht="19.899999999999999" customHeight="1"/>
    <row r="555" ht="19.899999999999999" customHeight="1"/>
    <row r="556" ht="19.899999999999999" customHeight="1"/>
    <row r="557" ht="19.899999999999999" customHeight="1"/>
    <row r="558" ht="19.899999999999999" customHeight="1"/>
    <row r="559" ht="19.899999999999999" customHeight="1"/>
    <row r="560" ht="19.899999999999999" customHeight="1"/>
    <row r="561" ht="19.899999999999999" customHeight="1"/>
    <row r="562" ht="19.899999999999999" customHeight="1"/>
    <row r="563" ht="19.899999999999999" customHeight="1"/>
    <row r="564" ht="19.899999999999999" customHeight="1"/>
    <row r="565" ht="19.899999999999999" customHeight="1"/>
    <row r="566" ht="19.899999999999999" customHeight="1"/>
    <row r="567" ht="19.899999999999999" customHeight="1"/>
    <row r="568" ht="19.899999999999999" customHeight="1"/>
    <row r="569" ht="19.899999999999999" customHeight="1"/>
    <row r="570" ht="19.899999999999999" customHeight="1"/>
    <row r="571" ht="19.899999999999999" customHeight="1"/>
    <row r="572" ht="19.899999999999999" customHeight="1"/>
    <row r="573" ht="19.899999999999999" customHeight="1"/>
    <row r="574" ht="19.899999999999999" customHeight="1"/>
    <row r="575" ht="19.899999999999999" customHeight="1"/>
    <row r="576" ht="19.899999999999999" customHeight="1"/>
    <row r="577" ht="19.899999999999999" customHeight="1"/>
    <row r="578" ht="19.899999999999999" customHeight="1"/>
    <row r="579" ht="19.899999999999999" customHeight="1"/>
    <row r="580" ht="19.899999999999999" customHeight="1"/>
    <row r="581" ht="19.899999999999999" customHeight="1"/>
    <row r="582" ht="19.899999999999999" customHeight="1"/>
    <row r="583" ht="19.899999999999999" customHeight="1"/>
    <row r="584" ht="19.899999999999999" customHeight="1"/>
    <row r="585" ht="19.899999999999999" customHeight="1"/>
    <row r="586" ht="19.899999999999999" customHeight="1"/>
    <row r="587" ht="19.899999999999999" customHeight="1"/>
    <row r="588" ht="19.899999999999999" customHeight="1"/>
    <row r="589" ht="19.899999999999999" customHeight="1"/>
    <row r="590" ht="19.899999999999999" customHeight="1"/>
    <row r="591" ht="19.899999999999999" customHeight="1"/>
    <row r="592" ht="19.899999999999999" customHeight="1"/>
    <row r="593" ht="19.899999999999999" customHeight="1"/>
    <row r="594" ht="19.899999999999999" customHeight="1"/>
    <row r="595" ht="19.899999999999999" customHeight="1"/>
    <row r="596" ht="19.899999999999999" customHeight="1"/>
    <row r="597" ht="19.899999999999999" customHeight="1"/>
    <row r="598" ht="19.899999999999999" customHeight="1"/>
    <row r="599" ht="19.899999999999999" customHeight="1"/>
    <row r="600" ht="19.899999999999999" customHeight="1"/>
    <row r="601" ht="19.899999999999999" customHeight="1"/>
    <row r="602" ht="19.899999999999999" customHeight="1"/>
    <row r="603" ht="19.899999999999999" customHeight="1"/>
    <row r="604" ht="19.899999999999999" customHeight="1"/>
    <row r="605" ht="19.899999999999999" customHeight="1"/>
    <row r="606" ht="19.899999999999999" customHeight="1"/>
    <row r="607" ht="19.899999999999999" customHeight="1"/>
    <row r="608" ht="19.899999999999999" customHeight="1"/>
    <row r="609" ht="19.899999999999999" customHeight="1"/>
    <row r="610" ht="19.899999999999999" customHeight="1"/>
    <row r="611" ht="19.899999999999999" customHeight="1"/>
    <row r="612" ht="19.899999999999999" customHeight="1"/>
    <row r="613" ht="19.899999999999999" customHeight="1"/>
    <row r="614" ht="19.899999999999999" customHeight="1"/>
    <row r="615" ht="19.899999999999999" customHeight="1"/>
    <row r="616" ht="19.899999999999999" customHeight="1"/>
    <row r="617" ht="19.899999999999999" customHeight="1"/>
    <row r="618" ht="19.899999999999999" customHeight="1"/>
    <row r="619" ht="19.899999999999999" customHeight="1"/>
    <row r="620" ht="19.899999999999999" customHeight="1"/>
    <row r="621" ht="19.899999999999999" customHeight="1"/>
    <row r="622" ht="19.899999999999999" customHeight="1"/>
    <row r="623" ht="19.899999999999999" customHeight="1"/>
    <row r="624" ht="19.899999999999999" customHeight="1"/>
    <row r="625" ht="19.899999999999999" customHeight="1"/>
    <row r="626" ht="19.899999999999999" customHeight="1"/>
    <row r="627" ht="19.899999999999999" customHeight="1"/>
    <row r="628" ht="19.899999999999999" customHeight="1"/>
    <row r="629" ht="19.899999999999999" customHeight="1"/>
    <row r="630" ht="19.899999999999999" customHeight="1"/>
    <row r="631" ht="19.899999999999999" customHeight="1"/>
    <row r="632" ht="19.899999999999999" customHeight="1"/>
    <row r="633" ht="19.899999999999999" customHeight="1"/>
    <row r="634" ht="19.899999999999999" customHeight="1"/>
    <row r="635" ht="19.899999999999999" customHeight="1"/>
    <row r="636" ht="19.899999999999999" customHeight="1"/>
    <row r="637" ht="19.899999999999999" customHeight="1"/>
    <row r="638" ht="19.899999999999999" customHeight="1"/>
    <row r="639" ht="19.899999999999999" customHeight="1"/>
    <row r="640" ht="19.899999999999999" customHeight="1"/>
    <row r="641" ht="19.899999999999999" customHeight="1"/>
    <row r="642" ht="19.899999999999999" customHeight="1"/>
    <row r="643" ht="19.899999999999999" customHeight="1"/>
    <row r="644" ht="19.899999999999999" customHeight="1"/>
    <row r="645" ht="19.899999999999999" customHeight="1"/>
    <row r="646" ht="19.899999999999999" customHeight="1"/>
    <row r="647" ht="19.899999999999999" customHeight="1"/>
    <row r="648" ht="19.899999999999999" customHeight="1"/>
    <row r="649" ht="19.899999999999999" customHeight="1"/>
    <row r="650" ht="19.899999999999999" customHeight="1"/>
    <row r="651" ht="19.899999999999999" customHeight="1"/>
    <row r="652" ht="19.899999999999999" customHeight="1"/>
    <row r="653" ht="19.899999999999999" customHeight="1"/>
    <row r="654" ht="19.899999999999999" customHeight="1"/>
    <row r="655" ht="19.899999999999999" customHeight="1"/>
    <row r="656" ht="19.899999999999999" customHeight="1"/>
    <row r="657" ht="19.899999999999999" customHeight="1"/>
    <row r="658" ht="19.899999999999999" customHeight="1"/>
    <row r="659" ht="19.899999999999999" customHeight="1"/>
    <row r="660" ht="19.899999999999999" customHeight="1"/>
    <row r="661" ht="19.899999999999999" customHeight="1"/>
    <row r="662" ht="19.899999999999999" customHeight="1"/>
    <row r="663" ht="19.899999999999999" customHeight="1"/>
    <row r="664" ht="19.899999999999999" customHeight="1"/>
    <row r="665" ht="19.899999999999999" customHeight="1"/>
    <row r="666" ht="19.899999999999999" customHeight="1"/>
    <row r="667" ht="19.899999999999999" customHeight="1"/>
    <row r="668" ht="19.899999999999999" customHeight="1"/>
    <row r="669" ht="19.899999999999999" customHeight="1"/>
    <row r="670" ht="19.899999999999999" customHeight="1"/>
    <row r="671" ht="19.899999999999999" customHeight="1"/>
    <row r="672" ht="19.899999999999999" customHeight="1"/>
    <row r="673" ht="19.899999999999999" customHeight="1"/>
    <row r="674" ht="19.899999999999999" customHeight="1"/>
    <row r="675" ht="19.899999999999999" customHeight="1"/>
    <row r="676" ht="19.899999999999999" customHeight="1"/>
    <row r="677" ht="19.899999999999999" customHeight="1"/>
    <row r="678" ht="19.899999999999999" customHeight="1"/>
    <row r="679" ht="19.899999999999999" customHeight="1"/>
    <row r="680" ht="19.899999999999999" customHeight="1"/>
    <row r="681" ht="19.899999999999999" customHeight="1"/>
    <row r="682" ht="19.899999999999999" customHeight="1"/>
    <row r="683" ht="19.899999999999999" customHeight="1"/>
    <row r="684" ht="19.899999999999999" customHeight="1"/>
    <row r="685" ht="19.899999999999999" customHeight="1"/>
    <row r="686" ht="19.899999999999999" customHeight="1"/>
    <row r="687" ht="19.899999999999999" customHeight="1"/>
    <row r="688" ht="19.899999999999999" customHeight="1"/>
    <row r="689" ht="19.899999999999999" customHeight="1"/>
    <row r="690" ht="19.899999999999999" customHeight="1"/>
    <row r="691" ht="19.899999999999999" customHeight="1"/>
    <row r="692" ht="19.899999999999999" customHeight="1"/>
    <row r="693" ht="19.899999999999999" customHeight="1"/>
    <row r="694" ht="19.899999999999999" customHeight="1"/>
    <row r="695" ht="19.899999999999999" customHeight="1"/>
    <row r="696" ht="19.899999999999999" customHeight="1"/>
    <row r="697" ht="19.899999999999999" customHeight="1"/>
    <row r="698" ht="19.899999999999999" customHeight="1"/>
    <row r="699" ht="19.899999999999999" customHeight="1"/>
    <row r="700" ht="19.899999999999999" customHeight="1"/>
    <row r="701" ht="19.899999999999999" customHeight="1"/>
    <row r="702" ht="19.899999999999999" customHeight="1"/>
    <row r="703" ht="19.899999999999999" customHeight="1"/>
    <row r="704" ht="19.899999999999999" customHeight="1"/>
    <row r="705" ht="19.899999999999999" customHeight="1"/>
    <row r="706" ht="19.899999999999999" customHeight="1"/>
    <row r="707" ht="19.899999999999999" customHeight="1"/>
    <row r="708" ht="19.899999999999999" customHeight="1"/>
    <row r="709" ht="19.899999999999999" customHeight="1"/>
    <row r="710" ht="19.899999999999999" customHeight="1"/>
    <row r="711" ht="19.899999999999999" customHeight="1"/>
    <row r="712" ht="19.899999999999999" customHeight="1"/>
    <row r="713" ht="19.899999999999999" customHeight="1"/>
    <row r="714" ht="19.899999999999999" customHeight="1"/>
    <row r="715" ht="19.899999999999999" customHeight="1"/>
    <row r="716" ht="19.899999999999999" customHeight="1"/>
    <row r="717" ht="19.899999999999999" customHeight="1"/>
    <row r="718" ht="19.899999999999999" customHeight="1"/>
    <row r="719" ht="19.899999999999999" customHeight="1"/>
    <row r="720" ht="19.899999999999999" customHeight="1"/>
    <row r="721" ht="19.899999999999999" customHeight="1"/>
    <row r="722" ht="19.899999999999999" customHeight="1"/>
    <row r="723" ht="19.899999999999999" customHeight="1"/>
    <row r="724" ht="19.899999999999999" customHeight="1"/>
    <row r="725" ht="19.899999999999999" customHeight="1"/>
    <row r="726" ht="19.899999999999999" customHeight="1"/>
    <row r="727" ht="19.899999999999999" customHeight="1"/>
    <row r="728" ht="19.899999999999999" customHeight="1"/>
    <row r="729" ht="19.899999999999999" customHeight="1"/>
    <row r="730" ht="19.899999999999999" customHeight="1"/>
    <row r="731" ht="19.899999999999999" customHeight="1"/>
    <row r="732" ht="19.899999999999999" customHeight="1"/>
    <row r="733" ht="19.899999999999999" customHeight="1"/>
    <row r="734" ht="19.899999999999999" customHeight="1"/>
    <row r="735" ht="19.899999999999999" customHeight="1"/>
    <row r="736" ht="19.899999999999999" customHeight="1"/>
    <row r="737" ht="19.899999999999999" customHeight="1"/>
    <row r="738" ht="19.899999999999999" customHeight="1"/>
    <row r="739" ht="19.899999999999999" customHeight="1"/>
    <row r="740" ht="19.899999999999999" customHeight="1"/>
    <row r="741" ht="19.899999999999999" customHeight="1"/>
    <row r="742" ht="19.899999999999999" customHeight="1"/>
    <row r="743" ht="19.899999999999999" customHeight="1"/>
    <row r="744" ht="19.899999999999999" customHeight="1"/>
    <row r="745" ht="19.899999999999999" customHeight="1"/>
    <row r="746" ht="19.899999999999999" customHeight="1"/>
    <row r="747" ht="19.899999999999999" customHeight="1"/>
    <row r="748" ht="19.899999999999999" customHeight="1"/>
    <row r="749" ht="19.899999999999999" customHeight="1"/>
    <row r="750" ht="19.899999999999999" customHeight="1"/>
    <row r="751" ht="19.899999999999999" customHeight="1"/>
    <row r="752" ht="19.899999999999999" customHeight="1"/>
    <row r="753" ht="19.899999999999999" customHeight="1"/>
    <row r="754" ht="19.899999999999999" customHeight="1"/>
    <row r="755" ht="19.899999999999999" customHeight="1"/>
    <row r="756" ht="19.899999999999999" customHeight="1"/>
    <row r="757" ht="19.899999999999999" customHeight="1"/>
    <row r="758" ht="19.899999999999999" customHeight="1"/>
    <row r="759" ht="19.899999999999999" customHeight="1"/>
    <row r="760" ht="19.899999999999999" customHeight="1"/>
    <row r="761" ht="19.899999999999999" customHeight="1"/>
    <row r="762" ht="19.899999999999999" customHeight="1"/>
    <row r="763" ht="19.899999999999999" customHeight="1"/>
    <row r="764" ht="19.899999999999999" customHeight="1"/>
    <row r="765" ht="19.899999999999999" customHeight="1"/>
    <row r="766" ht="19.899999999999999" customHeight="1"/>
    <row r="767" ht="19.899999999999999" customHeight="1"/>
    <row r="768" ht="19.899999999999999" customHeight="1"/>
    <row r="769" ht="19.899999999999999" customHeight="1"/>
    <row r="770" ht="19.899999999999999" customHeight="1"/>
    <row r="771" ht="19.899999999999999" customHeight="1"/>
    <row r="772" ht="19.899999999999999" customHeight="1"/>
    <row r="773" ht="19.899999999999999" customHeight="1"/>
    <row r="774" ht="19.899999999999999" customHeight="1"/>
    <row r="775" ht="19.899999999999999" customHeight="1"/>
    <row r="776" ht="19.899999999999999" customHeight="1"/>
    <row r="777" ht="19.899999999999999" customHeight="1"/>
    <row r="778" ht="19.899999999999999" customHeight="1"/>
    <row r="779" ht="19.899999999999999" customHeight="1"/>
    <row r="780" ht="19.899999999999999" customHeight="1"/>
    <row r="781" ht="19.899999999999999" customHeight="1"/>
    <row r="782" ht="19.899999999999999" customHeight="1"/>
    <row r="783" ht="19.899999999999999" customHeight="1"/>
    <row r="784" ht="19.899999999999999" customHeight="1"/>
    <row r="785" ht="19.899999999999999" customHeight="1"/>
    <row r="786" ht="19.899999999999999" customHeight="1"/>
    <row r="787" ht="19.899999999999999" customHeight="1"/>
    <row r="788" ht="19.899999999999999" customHeight="1"/>
    <row r="789" ht="19.899999999999999" customHeight="1"/>
    <row r="790" ht="19.899999999999999" customHeight="1"/>
    <row r="791" ht="19.899999999999999" customHeight="1"/>
    <row r="792" ht="19.899999999999999" customHeight="1"/>
    <row r="793" ht="19.899999999999999" customHeight="1"/>
    <row r="794" ht="19.899999999999999" customHeight="1"/>
    <row r="795" ht="19.899999999999999" customHeight="1"/>
    <row r="796" ht="19.899999999999999" customHeight="1"/>
    <row r="797" ht="19.899999999999999" customHeight="1"/>
    <row r="798" ht="19.899999999999999" customHeight="1"/>
    <row r="799" ht="19.899999999999999" customHeight="1"/>
    <row r="800" ht="19.899999999999999" customHeight="1"/>
    <row r="801" ht="19.899999999999999" customHeight="1"/>
    <row r="802" ht="19.899999999999999" customHeight="1"/>
    <row r="803" ht="19.899999999999999" customHeight="1"/>
    <row r="804" ht="19.899999999999999" customHeight="1"/>
    <row r="805" ht="19.899999999999999" customHeight="1"/>
    <row r="806" ht="19.899999999999999" customHeight="1"/>
    <row r="807" ht="19.899999999999999" customHeight="1"/>
    <row r="808" ht="19.899999999999999" customHeight="1"/>
    <row r="809" ht="19.899999999999999" customHeight="1"/>
    <row r="810" ht="19.899999999999999" customHeight="1"/>
    <row r="811" ht="19.899999999999999" customHeight="1"/>
    <row r="812" ht="19.899999999999999" customHeight="1"/>
    <row r="813" ht="19.899999999999999" customHeight="1"/>
    <row r="814" ht="19.899999999999999" customHeight="1"/>
    <row r="815" ht="19.899999999999999" customHeight="1"/>
    <row r="816" ht="19.899999999999999" customHeight="1"/>
    <row r="817" ht="19.899999999999999" customHeight="1"/>
    <row r="818" ht="19.899999999999999" customHeight="1"/>
    <row r="819" ht="19.899999999999999" customHeight="1"/>
    <row r="820" ht="19.899999999999999" customHeight="1"/>
    <row r="821" ht="19.899999999999999" customHeight="1"/>
    <row r="822" ht="19.899999999999999" customHeight="1"/>
    <row r="823" ht="19.899999999999999" customHeight="1"/>
    <row r="824" ht="19.899999999999999" customHeight="1"/>
    <row r="825" ht="19.899999999999999" customHeight="1"/>
    <row r="826" ht="19.899999999999999" customHeight="1"/>
    <row r="827" ht="19.899999999999999" customHeight="1"/>
    <row r="828" ht="19.899999999999999" customHeight="1"/>
    <row r="829" ht="19.899999999999999" customHeight="1"/>
    <row r="830" ht="19.899999999999999" customHeight="1"/>
    <row r="831" ht="19.899999999999999" customHeight="1"/>
    <row r="832" ht="19.899999999999999" customHeight="1"/>
    <row r="833" ht="19.899999999999999" customHeight="1"/>
    <row r="834" ht="19.899999999999999" customHeight="1"/>
    <row r="835" ht="19.899999999999999" customHeight="1"/>
    <row r="836" ht="19.899999999999999" customHeight="1"/>
    <row r="837" ht="19.899999999999999" customHeight="1"/>
    <row r="838" ht="19.899999999999999" customHeight="1"/>
    <row r="839" ht="19.899999999999999" customHeight="1"/>
    <row r="840" ht="19.899999999999999" customHeight="1"/>
    <row r="841" ht="19.899999999999999" customHeight="1"/>
    <row r="842" ht="19.899999999999999" customHeight="1"/>
    <row r="843" ht="19.899999999999999" customHeight="1"/>
    <row r="844" ht="19.899999999999999" customHeight="1"/>
    <row r="845" ht="19.899999999999999" customHeight="1"/>
    <row r="846" ht="19.899999999999999" customHeight="1"/>
    <row r="847" ht="19.899999999999999" customHeight="1"/>
    <row r="848" ht="19.899999999999999" customHeight="1"/>
    <row r="849" ht="19.899999999999999" customHeight="1"/>
    <row r="850" ht="19.899999999999999" customHeight="1"/>
    <row r="851" ht="19.899999999999999" customHeight="1"/>
    <row r="852" ht="19.899999999999999" customHeight="1"/>
    <row r="853" ht="19.899999999999999" customHeight="1"/>
    <row r="854" ht="19.899999999999999" customHeight="1"/>
    <row r="855" ht="19.899999999999999" customHeight="1"/>
    <row r="856" ht="19.899999999999999" customHeight="1"/>
    <row r="857" ht="19.899999999999999" customHeight="1"/>
    <row r="858" ht="19.899999999999999" customHeight="1"/>
    <row r="859" ht="19.899999999999999" customHeight="1"/>
    <row r="860" ht="19.899999999999999" customHeight="1"/>
    <row r="861" ht="19.899999999999999" customHeight="1"/>
    <row r="862" ht="19.899999999999999" customHeight="1"/>
    <row r="863" ht="19.899999999999999" customHeight="1"/>
    <row r="864" ht="19.899999999999999" customHeight="1"/>
    <row r="865" ht="19.899999999999999" customHeight="1"/>
    <row r="866" ht="19.899999999999999" customHeight="1"/>
    <row r="867" ht="19.899999999999999" customHeight="1"/>
    <row r="868" ht="19.899999999999999" customHeight="1"/>
    <row r="869" ht="19.899999999999999" customHeight="1"/>
    <row r="870" ht="19.899999999999999" customHeight="1"/>
    <row r="871" ht="19.899999999999999" customHeight="1"/>
    <row r="872" ht="19.899999999999999" customHeight="1"/>
    <row r="873" ht="19.899999999999999" customHeight="1"/>
    <row r="874" ht="19.899999999999999" customHeight="1"/>
    <row r="875" ht="19.899999999999999" customHeight="1"/>
    <row r="876" ht="19.899999999999999" customHeight="1"/>
    <row r="877" ht="19.899999999999999" customHeight="1"/>
    <row r="878" ht="19.899999999999999" customHeight="1"/>
    <row r="879" ht="19.899999999999999" customHeight="1"/>
    <row r="880" ht="19.899999999999999" customHeight="1"/>
    <row r="881" ht="19.899999999999999" customHeight="1"/>
    <row r="882" ht="19.899999999999999" customHeight="1"/>
    <row r="883" ht="19.899999999999999" customHeight="1"/>
    <row r="884" ht="19.899999999999999" customHeight="1"/>
    <row r="885" ht="19.899999999999999" customHeight="1"/>
    <row r="886" ht="19.899999999999999" customHeight="1"/>
    <row r="887" ht="19.899999999999999" customHeight="1"/>
    <row r="888" ht="19.899999999999999" customHeight="1"/>
    <row r="889" ht="19.899999999999999" customHeight="1"/>
    <row r="890" ht="19.899999999999999" customHeight="1"/>
    <row r="891" ht="19.899999999999999" customHeight="1"/>
    <row r="892" ht="19.899999999999999" customHeight="1"/>
    <row r="893" ht="19.899999999999999" customHeight="1"/>
    <row r="894" ht="19.899999999999999" customHeight="1"/>
    <row r="895" ht="19.899999999999999" customHeight="1"/>
    <row r="896" ht="19.899999999999999" customHeight="1"/>
    <row r="897" ht="19.899999999999999" customHeight="1"/>
    <row r="898" ht="19.899999999999999" customHeight="1"/>
    <row r="899" ht="19.899999999999999" customHeight="1"/>
    <row r="900" ht="19.899999999999999" customHeight="1"/>
    <row r="901" ht="19.899999999999999" customHeight="1"/>
    <row r="902" ht="19.899999999999999" customHeight="1"/>
    <row r="903" ht="19.899999999999999" customHeight="1"/>
    <row r="904" ht="19.899999999999999" customHeight="1"/>
    <row r="905" ht="19.899999999999999" customHeight="1"/>
    <row r="906" ht="19.899999999999999" customHeight="1"/>
    <row r="907" ht="19.899999999999999" customHeight="1"/>
    <row r="908" ht="19.899999999999999" customHeight="1"/>
    <row r="909" ht="19.899999999999999" customHeight="1"/>
    <row r="910" ht="19.899999999999999" customHeight="1"/>
    <row r="911" ht="19.899999999999999" customHeight="1"/>
    <row r="912" ht="19.899999999999999" customHeight="1"/>
    <row r="913" ht="19.899999999999999" customHeight="1"/>
    <row r="914" ht="19.899999999999999" customHeight="1"/>
    <row r="915" ht="19.899999999999999" customHeight="1"/>
    <row r="916" ht="19.899999999999999" customHeight="1"/>
    <row r="917" ht="19.899999999999999" customHeight="1"/>
    <row r="918" ht="19.899999999999999" customHeight="1"/>
    <row r="919" ht="19.899999999999999" customHeight="1"/>
    <row r="920" ht="19.899999999999999" customHeight="1"/>
    <row r="921" ht="19.899999999999999" customHeight="1"/>
    <row r="922" ht="19.899999999999999" customHeight="1"/>
    <row r="923" ht="19.899999999999999" customHeight="1"/>
    <row r="924" ht="19.899999999999999" customHeight="1"/>
    <row r="925" ht="19.899999999999999" customHeight="1"/>
    <row r="926" ht="19.899999999999999" customHeight="1"/>
    <row r="927" ht="19.899999999999999" customHeight="1"/>
    <row r="928" ht="19.899999999999999" customHeight="1"/>
    <row r="929" ht="19.899999999999999" customHeight="1"/>
    <row r="930" ht="19.899999999999999" customHeight="1"/>
    <row r="931" ht="19.899999999999999" customHeight="1"/>
    <row r="932" ht="19.899999999999999" customHeight="1"/>
    <row r="933" ht="19.899999999999999" customHeight="1"/>
    <row r="934" ht="19.899999999999999" customHeight="1"/>
    <row r="935" ht="19.899999999999999" customHeight="1"/>
    <row r="936" ht="19.899999999999999" customHeight="1"/>
    <row r="937" ht="19.899999999999999" customHeight="1"/>
    <row r="938" ht="19.899999999999999" customHeight="1"/>
    <row r="939" ht="19.899999999999999" customHeight="1"/>
    <row r="940" ht="19.899999999999999" customHeight="1"/>
    <row r="941" ht="19.899999999999999" customHeight="1"/>
    <row r="942" ht="19.899999999999999" customHeight="1"/>
    <row r="943" ht="19.899999999999999" customHeight="1"/>
    <row r="944" ht="19.899999999999999" customHeight="1"/>
    <row r="945" ht="19.899999999999999" customHeight="1"/>
    <row r="946" ht="19.899999999999999" customHeight="1"/>
    <row r="947" ht="19.899999999999999" customHeight="1"/>
    <row r="948" ht="19.899999999999999" customHeight="1"/>
    <row r="949" ht="19.899999999999999" customHeight="1"/>
    <row r="950" ht="19.899999999999999" customHeight="1"/>
    <row r="951" ht="19.899999999999999" customHeight="1"/>
    <row r="952" ht="19.899999999999999" customHeight="1"/>
    <row r="953" ht="19.899999999999999" customHeight="1"/>
    <row r="954" ht="19.899999999999999" customHeight="1"/>
    <row r="955" ht="19.899999999999999" customHeight="1"/>
    <row r="956" ht="19.899999999999999" customHeight="1"/>
    <row r="957" ht="19.899999999999999" customHeight="1"/>
    <row r="958" ht="19.899999999999999" customHeight="1"/>
    <row r="959" ht="19.899999999999999" customHeight="1"/>
    <row r="960" ht="19.899999999999999" customHeight="1"/>
    <row r="961" ht="19.899999999999999" customHeight="1"/>
    <row r="962" ht="19.899999999999999" customHeight="1"/>
    <row r="963" ht="19.899999999999999" customHeight="1"/>
    <row r="964" ht="19.899999999999999" customHeight="1"/>
    <row r="965" ht="19.899999999999999" customHeight="1"/>
    <row r="966" ht="19.899999999999999" customHeight="1"/>
    <row r="967" ht="19.899999999999999" customHeight="1"/>
    <row r="968" ht="19.899999999999999" customHeight="1"/>
    <row r="969" ht="19.899999999999999" customHeight="1"/>
    <row r="970" ht="19.899999999999999" customHeight="1"/>
    <row r="971" ht="19.899999999999999" customHeight="1"/>
    <row r="972" ht="19.899999999999999" customHeight="1"/>
    <row r="973" ht="19.899999999999999" customHeight="1"/>
    <row r="974" ht="19.899999999999999" customHeight="1"/>
    <row r="975" ht="19.899999999999999" customHeight="1"/>
    <row r="976" ht="19.899999999999999" customHeight="1"/>
    <row r="977" ht="19.899999999999999" customHeight="1"/>
    <row r="978" ht="19.899999999999999" customHeight="1"/>
    <row r="979" ht="19.899999999999999" customHeight="1"/>
    <row r="980" ht="19.899999999999999" customHeight="1"/>
    <row r="981" ht="19.899999999999999" customHeight="1"/>
    <row r="982" ht="19.899999999999999" customHeight="1"/>
    <row r="983" ht="19.899999999999999" customHeight="1"/>
    <row r="984" ht="19.899999999999999" customHeight="1"/>
    <row r="985" ht="19.899999999999999" customHeight="1"/>
    <row r="986" ht="19.899999999999999" customHeight="1"/>
    <row r="987" ht="19.899999999999999" customHeight="1"/>
    <row r="988" ht="19.899999999999999" customHeight="1"/>
    <row r="989" ht="19.899999999999999" customHeight="1"/>
    <row r="990" ht="19.899999999999999" customHeight="1"/>
    <row r="991" ht="19.899999999999999" customHeight="1"/>
    <row r="992" ht="19.899999999999999" customHeight="1"/>
    <row r="993" ht="19.899999999999999" customHeight="1"/>
    <row r="994" ht="19.899999999999999" customHeight="1"/>
    <row r="995" ht="19.899999999999999" customHeight="1"/>
    <row r="996" ht="19.899999999999999" customHeight="1"/>
    <row r="997" ht="19.899999999999999" customHeight="1"/>
    <row r="998" ht="19.899999999999999" customHeight="1"/>
    <row r="999" ht="19.899999999999999" customHeight="1"/>
    <row r="1000" ht="19.899999999999999" customHeight="1"/>
    <row r="1001" ht="19.899999999999999" customHeight="1"/>
    <row r="1002" ht="19.899999999999999" customHeight="1"/>
    <row r="1003" ht="19.899999999999999" customHeight="1"/>
    <row r="1004" ht="19.899999999999999" customHeight="1"/>
    <row r="1005" ht="19.899999999999999" customHeight="1"/>
    <row r="1006" ht="19.899999999999999" customHeight="1"/>
    <row r="1007" ht="19.899999999999999" customHeight="1"/>
    <row r="1008" ht="19.899999999999999" customHeight="1"/>
    <row r="1009" ht="19.899999999999999" customHeight="1"/>
    <row r="1010" ht="19.899999999999999" customHeight="1"/>
    <row r="1011" ht="19.899999999999999" customHeight="1"/>
    <row r="1012" ht="19.899999999999999" customHeight="1"/>
    <row r="1013" ht="19.899999999999999" customHeight="1"/>
    <row r="1014" ht="19.899999999999999" customHeight="1"/>
    <row r="1015" ht="19.899999999999999" customHeight="1"/>
    <row r="1016" ht="19.899999999999999" customHeight="1"/>
    <row r="1017" ht="19.899999999999999" customHeight="1"/>
    <row r="1018" ht="19.899999999999999" customHeight="1"/>
    <row r="1019" ht="19.899999999999999" customHeight="1"/>
    <row r="1020" ht="19.899999999999999" customHeight="1"/>
    <row r="1021" ht="19.899999999999999" customHeight="1"/>
    <row r="1022" ht="19.899999999999999" customHeight="1"/>
    <row r="1023" ht="19.899999999999999" customHeight="1"/>
    <row r="1024" ht="19.899999999999999" customHeight="1"/>
    <row r="1025" ht="19.899999999999999" customHeight="1"/>
    <row r="1026" ht="19.899999999999999" customHeight="1"/>
    <row r="1027" ht="19.899999999999999" customHeight="1"/>
    <row r="1028" ht="19.899999999999999" customHeight="1"/>
    <row r="1029" ht="19.899999999999999" customHeight="1"/>
    <row r="1030" ht="19.899999999999999" customHeight="1"/>
    <row r="1031" ht="19.899999999999999" customHeight="1"/>
    <row r="1032" ht="19.899999999999999" customHeight="1"/>
    <row r="1033" ht="19.899999999999999" customHeight="1"/>
    <row r="1034" ht="19.899999999999999" customHeight="1"/>
    <row r="1035" ht="19.899999999999999" customHeight="1"/>
    <row r="1036" ht="19.899999999999999" customHeight="1"/>
    <row r="1037" ht="19.899999999999999" customHeight="1"/>
    <row r="1038" ht="19.899999999999999" customHeight="1"/>
    <row r="1039" ht="19.899999999999999" customHeight="1"/>
    <row r="1040" ht="19.899999999999999" customHeight="1"/>
    <row r="1041" ht="19.899999999999999" customHeight="1"/>
    <row r="1042" ht="19.899999999999999" customHeight="1"/>
    <row r="1043" ht="19.899999999999999" customHeight="1"/>
    <row r="1044" ht="19.899999999999999" customHeight="1"/>
    <row r="1045" ht="19.899999999999999" customHeight="1"/>
    <row r="1046" ht="19.899999999999999" customHeight="1"/>
    <row r="1047" ht="19.899999999999999" customHeight="1"/>
    <row r="1048" ht="19.899999999999999" customHeight="1"/>
    <row r="1049" ht="19.899999999999999" customHeight="1"/>
    <row r="1050" ht="19.899999999999999" customHeight="1"/>
    <row r="1051" ht="19.899999999999999" customHeight="1"/>
    <row r="1052" ht="19.899999999999999" customHeight="1"/>
    <row r="1053" ht="19.899999999999999" customHeight="1"/>
    <row r="1054" ht="19.899999999999999" customHeight="1"/>
    <row r="1055" ht="19.899999999999999" customHeight="1"/>
    <row r="1056" ht="19.899999999999999" customHeight="1"/>
    <row r="1057" ht="19.899999999999999" customHeight="1"/>
    <row r="1058" ht="19.899999999999999" customHeight="1"/>
    <row r="1059" ht="19.899999999999999" customHeight="1"/>
    <row r="1060" ht="19.899999999999999" customHeight="1"/>
    <row r="1061" ht="19.899999999999999" customHeight="1"/>
    <row r="1062" ht="19.899999999999999" customHeight="1"/>
    <row r="1063" ht="19.899999999999999" customHeight="1"/>
    <row r="1064" ht="19.899999999999999" customHeight="1"/>
    <row r="1065" ht="19.899999999999999" customHeight="1"/>
    <row r="1066" ht="19.899999999999999" customHeight="1"/>
    <row r="1067" ht="19.899999999999999" customHeight="1"/>
    <row r="1068" ht="19.899999999999999" customHeight="1"/>
    <row r="1069" ht="19.899999999999999" customHeight="1"/>
    <row r="1070" ht="19.899999999999999" customHeight="1"/>
    <row r="1071" ht="19.899999999999999" customHeight="1"/>
    <row r="1072" ht="19.899999999999999" customHeight="1"/>
    <row r="1073" ht="19.899999999999999" customHeight="1"/>
    <row r="1074" ht="19.899999999999999" customHeight="1"/>
    <row r="1075" ht="19.899999999999999" customHeight="1"/>
    <row r="1076" ht="19.899999999999999" customHeight="1"/>
    <row r="1077" ht="19.899999999999999" customHeight="1"/>
    <row r="1078" ht="19.899999999999999" customHeight="1"/>
    <row r="1079" ht="19.899999999999999" customHeight="1"/>
    <row r="1080" ht="19.899999999999999" customHeight="1"/>
    <row r="1081" ht="19.899999999999999" customHeight="1"/>
    <row r="1082" ht="19.899999999999999" customHeight="1"/>
    <row r="1083" ht="19.899999999999999" customHeight="1"/>
    <row r="1084" ht="19.899999999999999" customHeight="1"/>
    <row r="1085" ht="19.899999999999999" customHeight="1"/>
    <row r="1086" ht="19.899999999999999" customHeight="1"/>
    <row r="1087" ht="19.899999999999999" customHeight="1"/>
    <row r="1088" ht="19.899999999999999" customHeight="1"/>
    <row r="1089" ht="19.899999999999999" customHeight="1"/>
    <row r="1090" ht="19.899999999999999" customHeight="1"/>
    <row r="1091" ht="19.899999999999999" customHeight="1"/>
    <row r="1092" ht="19.899999999999999" customHeight="1"/>
    <row r="1093" ht="19.899999999999999" customHeight="1"/>
    <row r="1094" ht="19.899999999999999" customHeight="1"/>
    <row r="1095" ht="19.899999999999999" customHeight="1"/>
    <row r="1096" ht="19.899999999999999" customHeight="1"/>
    <row r="1097" ht="19.899999999999999" customHeight="1"/>
    <row r="1098" ht="19.899999999999999" customHeight="1"/>
    <row r="1099" ht="19.899999999999999" customHeight="1"/>
    <row r="1100" ht="19.899999999999999" customHeight="1"/>
    <row r="1101" ht="19.899999999999999" customHeight="1"/>
    <row r="1102" ht="19.899999999999999" customHeight="1"/>
    <row r="1103" ht="19.899999999999999" customHeight="1"/>
    <row r="1104" ht="19.899999999999999" customHeight="1"/>
    <row r="1105" ht="19.899999999999999" customHeight="1"/>
    <row r="1106" ht="19.899999999999999" customHeight="1"/>
    <row r="1107" ht="19.899999999999999" customHeight="1"/>
    <row r="1108" ht="19.899999999999999" customHeight="1"/>
    <row r="1109" ht="19.899999999999999" customHeight="1"/>
    <row r="1110" ht="19.899999999999999" customHeight="1"/>
    <row r="1111" ht="19.899999999999999" customHeight="1"/>
    <row r="1112" ht="19.899999999999999" customHeight="1"/>
    <row r="1113" ht="19.899999999999999" customHeight="1"/>
    <row r="1114" ht="19.899999999999999" customHeight="1"/>
    <row r="1115" ht="19.899999999999999" customHeight="1"/>
    <row r="1116" ht="19.899999999999999" customHeight="1"/>
    <row r="1117" ht="19.899999999999999" customHeight="1"/>
    <row r="1118" ht="19.899999999999999" customHeight="1"/>
    <row r="1119" ht="19.899999999999999" customHeight="1"/>
    <row r="1120" ht="19.899999999999999" customHeight="1"/>
    <row r="1121" ht="19.899999999999999" customHeight="1"/>
    <row r="1122" ht="19.899999999999999" customHeight="1"/>
    <row r="1123" ht="19.899999999999999" customHeight="1"/>
    <row r="1124" ht="19.899999999999999" customHeight="1"/>
    <row r="1125" ht="19.899999999999999" customHeight="1"/>
    <row r="1126" ht="19.899999999999999" customHeight="1"/>
    <row r="1127" ht="19.899999999999999" customHeight="1"/>
    <row r="1128" ht="19.899999999999999" customHeight="1"/>
    <row r="1129" ht="19.899999999999999" customHeight="1"/>
    <row r="1130" ht="19.899999999999999" customHeight="1"/>
    <row r="1131" ht="19.899999999999999" customHeight="1"/>
    <row r="1132" ht="19.899999999999999" customHeight="1"/>
    <row r="1133" ht="19.899999999999999" customHeight="1"/>
    <row r="1134" ht="19.899999999999999" customHeight="1"/>
    <row r="1135" ht="19.899999999999999" customHeight="1"/>
    <row r="1136" ht="19.899999999999999" customHeight="1"/>
    <row r="1137" ht="19.899999999999999" customHeight="1"/>
    <row r="1138" ht="19.899999999999999" customHeight="1"/>
    <row r="1139" ht="19.899999999999999" customHeight="1"/>
    <row r="1140" ht="19.899999999999999" customHeight="1"/>
    <row r="1141" ht="19.899999999999999" customHeight="1"/>
    <row r="1142" ht="19.899999999999999" customHeight="1"/>
    <row r="1143" ht="19.899999999999999" customHeight="1"/>
    <row r="1144" ht="19.899999999999999" customHeight="1"/>
    <row r="1145" ht="19.899999999999999" customHeight="1"/>
    <row r="1146" ht="19.899999999999999" customHeight="1"/>
    <row r="1147" ht="19.899999999999999" customHeight="1"/>
    <row r="1148" ht="19.899999999999999" customHeight="1"/>
    <row r="1149" ht="19.899999999999999" customHeight="1"/>
    <row r="1150" ht="19.899999999999999" customHeight="1"/>
    <row r="1151" ht="19.899999999999999" customHeight="1"/>
    <row r="1152" ht="19.899999999999999" customHeight="1"/>
    <row r="1153" ht="19.899999999999999" customHeight="1"/>
    <row r="1154" ht="19.899999999999999" customHeight="1"/>
    <row r="1155" ht="19.899999999999999" customHeight="1"/>
    <row r="1156" ht="19.899999999999999" customHeight="1"/>
    <row r="1157" ht="19.899999999999999" customHeight="1"/>
    <row r="1158" ht="19.899999999999999" customHeight="1"/>
    <row r="1159" ht="19.899999999999999" customHeight="1"/>
    <row r="1160" ht="19.899999999999999" customHeight="1"/>
    <row r="1161" ht="19.899999999999999" customHeight="1"/>
    <row r="1162" ht="19.899999999999999" customHeight="1"/>
    <row r="1163" ht="19.899999999999999" customHeight="1"/>
    <row r="1164" ht="19.899999999999999" customHeight="1"/>
    <row r="1165" ht="19.899999999999999" customHeight="1"/>
    <row r="1166" ht="19.899999999999999" customHeight="1"/>
    <row r="1167" ht="19.899999999999999" customHeight="1"/>
    <row r="1168" ht="19.899999999999999" customHeight="1"/>
    <row r="1169" ht="19.899999999999999" customHeight="1"/>
    <row r="1170" ht="19.899999999999999" customHeight="1"/>
    <row r="1171" ht="19.899999999999999" customHeight="1"/>
    <row r="1172" ht="19.899999999999999" customHeight="1"/>
    <row r="1173" ht="19.899999999999999" customHeight="1"/>
    <row r="1174" ht="19.899999999999999" customHeight="1"/>
    <row r="1175" ht="19.899999999999999" customHeight="1"/>
    <row r="1176" ht="19.899999999999999" customHeight="1"/>
    <row r="1177" ht="19.899999999999999" customHeight="1"/>
    <row r="1178" ht="19.899999999999999" customHeight="1"/>
    <row r="1179" ht="19.899999999999999" customHeight="1"/>
    <row r="1180" ht="19.899999999999999" customHeight="1"/>
    <row r="1181" ht="19.899999999999999" customHeight="1"/>
    <row r="1182" ht="19.899999999999999" customHeight="1"/>
    <row r="1183" ht="19.899999999999999" customHeight="1"/>
    <row r="1184" ht="19.899999999999999" customHeight="1"/>
    <row r="1185" ht="19.899999999999999" customHeight="1"/>
    <row r="1186" ht="19.899999999999999" customHeight="1"/>
    <row r="1187" ht="19.899999999999999" customHeight="1"/>
    <row r="1188" ht="19.899999999999999" customHeight="1"/>
    <row r="1189" ht="19.899999999999999" customHeight="1"/>
    <row r="1190" ht="19.899999999999999" customHeight="1"/>
    <row r="1191" ht="19.899999999999999" customHeight="1"/>
    <row r="1192" ht="19.899999999999999" customHeight="1"/>
    <row r="1193" ht="19.899999999999999" customHeight="1"/>
    <row r="1194" ht="19.899999999999999" customHeight="1"/>
    <row r="1195" ht="19.899999999999999" customHeight="1"/>
    <row r="1196" ht="19.899999999999999" customHeight="1"/>
    <row r="1197" ht="19.899999999999999" customHeight="1"/>
    <row r="1198" ht="19.899999999999999" customHeight="1"/>
    <row r="1199" ht="19.899999999999999" customHeight="1"/>
    <row r="1200" ht="19.899999999999999" customHeight="1"/>
    <row r="1201" ht="19.899999999999999" customHeight="1"/>
    <row r="1202" ht="19.899999999999999" customHeight="1"/>
    <row r="1203" ht="19.899999999999999" customHeight="1"/>
    <row r="1204" ht="19.899999999999999" customHeight="1"/>
    <row r="1205" ht="19.899999999999999" customHeight="1"/>
    <row r="1206" ht="19.899999999999999" customHeight="1"/>
    <row r="1207" ht="19.899999999999999" customHeight="1"/>
    <row r="1208" ht="19.899999999999999" customHeight="1"/>
    <row r="1209" ht="19.899999999999999" customHeight="1"/>
    <row r="1210" ht="19.899999999999999" customHeight="1"/>
    <row r="1211" ht="19.899999999999999" customHeight="1"/>
    <row r="1212" ht="19.899999999999999" customHeight="1"/>
    <row r="1213" ht="19.899999999999999" customHeight="1"/>
    <row r="1214" ht="19.899999999999999" customHeight="1"/>
    <row r="1215" ht="19.899999999999999" customHeight="1"/>
    <row r="1216" ht="19.899999999999999" customHeight="1"/>
    <row r="1217" ht="19.899999999999999" customHeight="1"/>
    <row r="1218" ht="19.899999999999999" customHeight="1"/>
    <row r="1219" ht="19.899999999999999" customHeight="1"/>
    <row r="1220" ht="19.899999999999999" customHeight="1"/>
    <row r="1221" ht="19.899999999999999" customHeight="1"/>
    <row r="1222" ht="19.899999999999999" customHeight="1"/>
    <row r="1223" ht="19.899999999999999" customHeight="1"/>
    <row r="1224" ht="19.899999999999999" customHeight="1"/>
    <row r="1225" ht="19.899999999999999" customHeight="1"/>
    <row r="1226" ht="19.899999999999999" customHeight="1"/>
    <row r="1227" ht="19.899999999999999" customHeight="1"/>
    <row r="1228" ht="19.899999999999999" customHeight="1"/>
    <row r="1229" ht="19.899999999999999" customHeight="1"/>
    <row r="1230" ht="19.899999999999999" customHeight="1"/>
    <row r="1231" ht="19.899999999999999" customHeight="1"/>
    <row r="1232" ht="19.899999999999999" customHeight="1"/>
    <row r="1233" ht="19.899999999999999" customHeight="1"/>
    <row r="1234" ht="19.899999999999999" customHeight="1"/>
    <row r="1235" ht="19.899999999999999" customHeight="1"/>
    <row r="1236" ht="19.899999999999999" customHeight="1"/>
    <row r="1237" ht="19.899999999999999" customHeight="1"/>
    <row r="1238" ht="19.899999999999999" customHeight="1"/>
    <row r="1239" ht="19.899999999999999" customHeight="1"/>
    <row r="1240" ht="19.899999999999999" customHeight="1"/>
    <row r="1241" ht="19.899999999999999" customHeight="1"/>
    <row r="1242" ht="19.899999999999999" customHeight="1"/>
    <row r="1243" ht="19.899999999999999" customHeight="1"/>
    <row r="1244" ht="19.899999999999999" customHeight="1"/>
    <row r="1245" ht="19.899999999999999" customHeight="1"/>
    <row r="1246" ht="19.899999999999999" customHeight="1"/>
    <row r="1247" ht="19.899999999999999" customHeight="1"/>
    <row r="1248" ht="19.899999999999999" customHeight="1"/>
    <row r="1249" ht="19.899999999999999" customHeight="1"/>
    <row r="1250" ht="19.899999999999999" customHeight="1"/>
    <row r="1251" ht="19.899999999999999" customHeight="1"/>
    <row r="1252" ht="19.899999999999999" customHeight="1"/>
    <row r="1253" ht="19.899999999999999" customHeight="1"/>
    <row r="1254" ht="19.899999999999999" customHeight="1"/>
    <row r="1255" ht="19.899999999999999" customHeight="1"/>
    <row r="1256" ht="19.899999999999999" customHeight="1"/>
    <row r="1257" ht="19.899999999999999" customHeight="1"/>
    <row r="1258" ht="19.899999999999999" customHeight="1"/>
    <row r="1259" ht="19.899999999999999" customHeight="1"/>
    <row r="1260" ht="19.899999999999999" customHeight="1"/>
    <row r="1261" ht="19.899999999999999" customHeight="1"/>
    <row r="1262" ht="19.899999999999999" customHeight="1"/>
    <row r="1263" ht="19.899999999999999" customHeight="1"/>
    <row r="1264" ht="19.899999999999999" customHeight="1"/>
    <row r="1265" ht="19.899999999999999" customHeight="1"/>
    <row r="1266" ht="19.899999999999999" customHeight="1"/>
    <row r="1267" ht="19.899999999999999" customHeight="1"/>
    <row r="1268" ht="19.899999999999999" customHeight="1"/>
    <row r="1269" ht="19.899999999999999" customHeight="1"/>
    <row r="1270" ht="19.899999999999999" customHeight="1"/>
    <row r="1271" ht="19.899999999999999" customHeight="1"/>
    <row r="1272" ht="19.899999999999999" customHeight="1"/>
    <row r="1273" ht="19.899999999999999" customHeight="1"/>
    <row r="1274" ht="19.899999999999999" customHeight="1"/>
    <row r="1275" ht="19.899999999999999" customHeight="1"/>
    <row r="1276" ht="19.899999999999999" customHeight="1"/>
    <row r="1277" ht="19.899999999999999" customHeight="1"/>
    <row r="1278" ht="19.899999999999999" customHeight="1"/>
    <row r="1279" ht="19.899999999999999" customHeight="1"/>
    <row r="1280" ht="19.899999999999999" customHeight="1"/>
    <row r="1281" ht="19.899999999999999" customHeight="1"/>
    <row r="1282" ht="19.899999999999999" customHeight="1"/>
    <row r="1283" ht="19.899999999999999" customHeight="1"/>
    <row r="1284" ht="19.899999999999999" customHeight="1"/>
    <row r="1285" ht="19.899999999999999" customHeight="1"/>
    <row r="1286" ht="19.899999999999999" customHeight="1"/>
    <row r="1287" ht="19.899999999999999" customHeight="1"/>
    <row r="1288" ht="19.899999999999999" customHeight="1"/>
    <row r="1289" ht="19.899999999999999" customHeight="1"/>
    <row r="1290" ht="19.899999999999999" customHeight="1"/>
    <row r="1291" ht="19.899999999999999" customHeight="1"/>
    <row r="1292" ht="19.899999999999999" customHeight="1"/>
    <row r="1293" ht="19.899999999999999" customHeight="1"/>
    <row r="1294" ht="19.899999999999999" customHeight="1"/>
    <row r="1295" ht="19.899999999999999" customHeight="1"/>
    <row r="1296" ht="19.899999999999999" customHeight="1"/>
    <row r="1297" ht="19.899999999999999" customHeight="1"/>
    <row r="1298" ht="19.899999999999999" customHeight="1"/>
    <row r="1299" ht="19.899999999999999" customHeight="1"/>
    <row r="1300" ht="19.899999999999999" customHeight="1"/>
    <row r="1301" ht="19.899999999999999" customHeight="1"/>
    <row r="1302" ht="19.899999999999999" customHeight="1"/>
    <row r="1303" ht="19.899999999999999" customHeight="1"/>
    <row r="1304" ht="19.899999999999999" customHeight="1"/>
    <row r="1305" ht="19.899999999999999" customHeight="1"/>
    <row r="1306" ht="19.899999999999999" customHeight="1"/>
    <row r="1307" ht="19.899999999999999" customHeight="1"/>
    <row r="1308" ht="19.899999999999999" customHeight="1"/>
    <row r="1309" ht="19.899999999999999" customHeight="1"/>
    <row r="1310" ht="19.899999999999999" customHeight="1"/>
    <row r="1311" ht="19.899999999999999" customHeight="1"/>
    <row r="1312" ht="19.899999999999999" customHeight="1"/>
    <row r="1313" ht="19.899999999999999" customHeight="1"/>
    <row r="1314" ht="19.899999999999999" customHeight="1"/>
    <row r="1315" ht="19.899999999999999" customHeight="1"/>
    <row r="1316" ht="19.899999999999999" customHeight="1"/>
    <row r="1317" ht="19.899999999999999" customHeight="1"/>
    <row r="1318" ht="19.899999999999999" customHeight="1"/>
    <row r="1319" ht="19.899999999999999" customHeight="1"/>
    <row r="1320" ht="19.899999999999999" customHeight="1"/>
    <row r="1321" ht="19.899999999999999" customHeight="1"/>
    <row r="1322" ht="19.899999999999999" customHeight="1"/>
    <row r="1323" ht="19.899999999999999" customHeight="1"/>
    <row r="1324" ht="19.899999999999999" customHeight="1"/>
    <row r="1325" ht="19.899999999999999" customHeight="1"/>
    <row r="1326" ht="19.899999999999999" customHeight="1"/>
    <row r="1327" ht="19.899999999999999" customHeight="1"/>
    <row r="1328" ht="19.899999999999999" customHeight="1"/>
    <row r="1329" ht="19.899999999999999" customHeight="1"/>
    <row r="1330" ht="19.899999999999999" customHeight="1"/>
    <row r="1331" ht="19.899999999999999" customHeight="1"/>
    <row r="1332" ht="19.899999999999999" customHeight="1"/>
    <row r="1333" ht="19.899999999999999" customHeight="1"/>
    <row r="1334" ht="19.899999999999999" customHeight="1"/>
    <row r="1335" ht="19.899999999999999" customHeight="1"/>
    <row r="1336" ht="19.899999999999999" customHeight="1"/>
    <row r="1337" ht="19.899999999999999" customHeight="1"/>
    <row r="1338" ht="19.899999999999999" customHeight="1"/>
    <row r="1339" ht="19.899999999999999" customHeight="1"/>
    <row r="1340" ht="19.899999999999999" customHeight="1"/>
    <row r="1341" ht="19.899999999999999" customHeight="1"/>
    <row r="1342" ht="19.899999999999999" customHeight="1"/>
    <row r="1343" ht="19.899999999999999" customHeight="1"/>
    <row r="1344" ht="19.899999999999999" customHeight="1"/>
    <row r="1345" ht="19.899999999999999" customHeight="1"/>
    <row r="1346" ht="19.899999999999999" customHeight="1"/>
    <row r="1347" ht="19.899999999999999" customHeight="1"/>
    <row r="1348" ht="19.899999999999999" customHeight="1"/>
    <row r="1349" ht="19.899999999999999" customHeight="1"/>
    <row r="1350" ht="19.899999999999999" customHeight="1"/>
    <row r="1351" ht="19.899999999999999" customHeight="1"/>
    <row r="1352" ht="19.899999999999999" customHeight="1"/>
    <row r="1353" ht="19.899999999999999" customHeight="1"/>
    <row r="1354" ht="19.899999999999999" customHeight="1"/>
    <row r="1355" ht="19.899999999999999" customHeight="1"/>
    <row r="1356" ht="19.899999999999999" customHeight="1"/>
    <row r="1357" ht="19.899999999999999" customHeight="1"/>
    <row r="1358" ht="19.899999999999999" customHeight="1"/>
    <row r="1359" ht="19.899999999999999" customHeight="1"/>
    <row r="1360" ht="19.899999999999999" customHeight="1"/>
    <row r="1361" ht="19.899999999999999" customHeight="1"/>
    <row r="1362" ht="19.899999999999999" customHeight="1"/>
    <row r="1363" ht="19.899999999999999" customHeight="1"/>
    <row r="1364" ht="19.899999999999999" customHeight="1"/>
    <row r="1365" ht="19.899999999999999" customHeight="1"/>
    <row r="1366" ht="19.899999999999999" customHeight="1"/>
    <row r="1367" ht="19.899999999999999" customHeight="1"/>
    <row r="1368" ht="19.899999999999999" customHeight="1"/>
    <row r="1369" ht="19.899999999999999" customHeight="1"/>
    <row r="1370" ht="19.899999999999999" customHeight="1"/>
    <row r="1371" ht="19.899999999999999" customHeight="1"/>
    <row r="1372" ht="19.899999999999999" customHeight="1"/>
    <row r="1373" ht="19.899999999999999" customHeight="1"/>
    <row r="1374" ht="19.899999999999999" customHeight="1"/>
    <row r="1375" ht="19.899999999999999" customHeight="1"/>
    <row r="1376" ht="19.899999999999999" customHeight="1"/>
    <row r="1377" ht="19.899999999999999" customHeight="1"/>
    <row r="1378" ht="19.899999999999999" customHeight="1"/>
    <row r="1379" ht="19.899999999999999" customHeight="1"/>
    <row r="1380" ht="19.899999999999999" customHeight="1"/>
    <row r="1381" ht="19.899999999999999" customHeight="1"/>
    <row r="1382" ht="19.899999999999999" customHeight="1"/>
    <row r="1383" ht="19.899999999999999" customHeight="1"/>
    <row r="1384" ht="19.899999999999999" customHeight="1"/>
    <row r="1385" ht="19.899999999999999" customHeight="1"/>
    <row r="1386" ht="19.899999999999999" customHeight="1"/>
    <row r="1387" ht="19.899999999999999" customHeight="1"/>
    <row r="1388" ht="19.899999999999999" customHeight="1"/>
    <row r="1389" ht="19.899999999999999" customHeight="1"/>
    <row r="1390" ht="19.899999999999999" customHeight="1"/>
    <row r="1391" ht="19.899999999999999" customHeight="1"/>
    <row r="1392" ht="19.899999999999999" customHeight="1"/>
    <row r="1393" ht="19.899999999999999" customHeight="1"/>
    <row r="1394" ht="19.899999999999999" customHeight="1"/>
    <row r="1395" ht="19.899999999999999" customHeight="1"/>
    <row r="1396" ht="19.899999999999999" customHeight="1"/>
    <row r="1397" ht="19.899999999999999" customHeight="1"/>
    <row r="1398" ht="19.899999999999999" customHeight="1"/>
    <row r="1399" ht="19.899999999999999" customHeight="1"/>
    <row r="1400" ht="19.899999999999999" customHeight="1"/>
    <row r="1401" ht="19.899999999999999" customHeight="1"/>
    <row r="1402" ht="19.899999999999999" customHeight="1"/>
    <row r="1403" ht="19.899999999999999" customHeight="1"/>
    <row r="1404" ht="19.899999999999999" customHeight="1"/>
    <row r="1405" ht="19.899999999999999" customHeight="1"/>
    <row r="1406" ht="19.899999999999999" customHeight="1"/>
    <row r="1407" ht="19.899999999999999" customHeight="1"/>
    <row r="1408" ht="19.899999999999999" customHeight="1"/>
    <row r="1409" ht="19.899999999999999" customHeight="1"/>
    <row r="1410" ht="19.899999999999999" customHeight="1"/>
    <row r="1411" ht="19.899999999999999" customHeight="1"/>
    <row r="1412" ht="19.899999999999999" customHeight="1"/>
    <row r="1413" ht="19.899999999999999" customHeight="1"/>
    <row r="1414" ht="19.899999999999999" customHeight="1"/>
    <row r="1415" ht="19.899999999999999" customHeight="1"/>
    <row r="1416" ht="19.899999999999999" customHeight="1"/>
    <row r="1417" ht="19.899999999999999" customHeight="1"/>
    <row r="1418" ht="19.899999999999999" customHeight="1"/>
    <row r="1419" ht="19.899999999999999" customHeight="1"/>
    <row r="1420" ht="19.899999999999999" customHeight="1"/>
    <row r="1421" ht="19.899999999999999" customHeight="1"/>
    <row r="1422" ht="19.899999999999999" customHeight="1"/>
    <row r="1423" ht="19.899999999999999" customHeight="1"/>
    <row r="1424" ht="19.899999999999999" customHeight="1"/>
    <row r="1425" ht="19.899999999999999" customHeight="1"/>
    <row r="1426" ht="19.899999999999999" customHeight="1"/>
    <row r="1427" ht="19.899999999999999" customHeight="1"/>
    <row r="1428" ht="19.899999999999999" customHeight="1"/>
    <row r="1429" ht="19.899999999999999" customHeight="1"/>
    <row r="1430" ht="19.899999999999999" customHeight="1"/>
    <row r="1431" ht="19.899999999999999" customHeight="1"/>
    <row r="1432" ht="19.899999999999999" customHeight="1"/>
    <row r="1433" ht="19.899999999999999" customHeight="1"/>
    <row r="1434" ht="19.899999999999999" customHeight="1"/>
    <row r="1435" ht="19.899999999999999" customHeight="1"/>
    <row r="1436" ht="19.899999999999999" customHeight="1"/>
    <row r="1437" ht="19.899999999999999" customHeight="1"/>
    <row r="1438" ht="19.899999999999999" customHeight="1"/>
    <row r="1439" ht="19.899999999999999" customHeight="1"/>
    <row r="1440" ht="19.899999999999999" customHeight="1"/>
    <row r="1441" ht="19.899999999999999" customHeight="1"/>
    <row r="1442" ht="19.899999999999999" customHeight="1"/>
    <row r="1443" ht="19.899999999999999" customHeight="1"/>
    <row r="1444" ht="19.899999999999999" customHeight="1"/>
    <row r="1445" ht="19.899999999999999" customHeight="1"/>
    <row r="1446" ht="19.899999999999999" customHeight="1"/>
    <row r="1447" ht="19.899999999999999" customHeight="1"/>
    <row r="1448" ht="19.899999999999999" customHeight="1"/>
    <row r="1449" ht="19.899999999999999" customHeight="1"/>
    <row r="1450" ht="19.899999999999999" customHeight="1"/>
    <row r="1451" ht="19.899999999999999" customHeight="1"/>
    <row r="1452" ht="19.899999999999999" customHeight="1"/>
    <row r="1453" ht="19.899999999999999" customHeight="1"/>
    <row r="1454" ht="19.899999999999999" customHeight="1"/>
    <row r="1455" ht="19.899999999999999" customHeight="1"/>
    <row r="1456" ht="19.899999999999999" customHeight="1"/>
    <row r="1457" ht="19.899999999999999" customHeight="1"/>
    <row r="1458" ht="19.899999999999999" customHeight="1"/>
    <row r="1459" ht="19.899999999999999" customHeight="1"/>
    <row r="1460" ht="19.899999999999999" customHeight="1"/>
    <row r="1461" ht="19.899999999999999" customHeight="1"/>
    <row r="1462" ht="19.899999999999999" customHeight="1"/>
    <row r="1463" ht="19.899999999999999" customHeight="1"/>
    <row r="1464" ht="19.899999999999999" customHeight="1"/>
    <row r="1465" ht="19.899999999999999" customHeight="1"/>
    <row r="1466" ht="19.899999999999999" customHeight="1"/>
    <row r="1467" ht="19.899999999999999" customHeight="1"/>
    <row r="1468" ht="19.899999999999999" customHeight="1"/>
    <row r="1469" ht="19.899999999999999" customHeight="1"/>
    <row r="1470" ht="19.899999999999999" customHeight="1"/>
    <row r="1471" ht="19.899999999999999" customHeight="1"/>
    <row r="1472" ht="19.899999999999999" customHeight="1"/>
    <row r="1473" ht="19.899999999999999" customHeight="1"/>
    <row r="1474" ht="19.899999999999999" customHeight="1"/>
    <row r="1475" ht="19.899999999999999" customHeight="1"/>
    <row r="1476" ht="19.899999999999999" customHeight="1"/>
    <row r="1477" ht="19.899999999999999" customHeight="1"/>
    <row r="1478" ht="19.899999999999999" customHeight="1"/>
    <row r="1479" ht="19.899999999999999" customHeight="1"/>
    <row r="1480" ht="19.899999999999999" customHeight="1"/>
    <row r="1481" ht="19.899999999999999" customHeight="1"/>
    <row r="1482" ht="19.899999999999999" customHeight="1"/>
    <row r="1483" ht="19.899999999999999" customHeight="1"/>
    <row r="1484" ht="19.899999999999999" customHeight="1"/>
    <row r="1485" ht="19.899999999999999" customHeight="1"/>
    <row r="1486" ht="19.899999999999999" customHeight="1"/>
    <row r="1487" ht="19.899999999999999" customHeight="1"/>
    <row r="1488" ht="19.899999999999999" customHeight="1"/>
    <row r="1489" ht="19.899999999999999" customHeight="1"/>
    <row r="1490" ht="19.899999999999999" customHeight="1"/>
    <row r="1491" ht="19.899999999999999" customHeight="1"/>
    <row r="1492" ht="19.899999999999999" customHeight="1"/>
    <row r="1493" ht="19.899999999999999" customHeight="1"/>
    <row r="1494" ht="19.899999999999999" customHeight="1"/>
    <row r="1495" ht="19.899999999999999" customHeight="1"/>
    <row r="1496" ht="19.899999999999999" customHeight="1"/>
    <row r="1497" ht="19.899999999999999" customHeight="1"/>
    <row r="1498" ht="19.899999999999999" customHeight="1"/>
    <row r="1499" ht="19.899999999999999" customHeight="1"/>
    <row r="1500" ht="19.899999999999999" customHeight="1"/>
    <row r="1501" ht="19.899999999999999" customHeight="1"/>
    <row r="1502" ht="19.899999999999999" customHeight="1"/>
    <row r="1503" ht="19.899999999999999" customHeight="1"/>
    <row r="1504" ht="19.899999999999999" customHeight="1"/>
    <row r="1505" ht="19.899999999999999" customHeight="1"/>
    <row r="1506" ht="19.899999999999999" customHeight="1"/>
    <row r="1507" ht="19.899999999999999" customHeight="1"/>
    <row r="1508" ht="19.899999999999999" customHeight="1"/>
    <row r="1509" ht="19.899999999999999" customHeight="1"/>
    <row r="1510" ht="19.899999999999999" customHeight="1"/>
    <row r="1511" ht="19.899999999999999" customHeight="1"/>
    <row r="1512" ht="19.899999999999999" customHeight="1"/>
    <row r="1513" ht="19.899999999999999" customHeight="1"/>
    <row r="1514" ht="19.899999999999999" customHeight="1"/>
    <row r="1515" ht="19.899999999999999" customHeight="1"/>
    <row r="1516" ht="19.899999999999999" customHeight="1"/>
    <row r="1517" ht="19.899999999999999" customHeight="1"/>
    <row r="1518" ht="19.899999999999999" customHeight="1"/>
    <row r="1519" ht="19.899999999999999" customHeight="1"/>
    <row r="1520" ht="19.899999999999999" customHeight="1"/>
    <row r="1521" ht="19.899999999999999" customHeight="1"/>
    <row r="1522" ht="19.899999999999999" customHeight="1"/>
    <row r="1523" ht="19.899999999999999" customHeight="1"/>
    <row r="1524" ht="19.899999999999999" customHeight="1"/>
    <row r="1525" ht="19.899999999999999" customHeight="1"/>
    <row r="1526" ht="19.899999999999999" customHeight="1"/>
    <row r="1527" ht="19.899999999999999" customHeight="1"/>
    <row r="1528" ht="19.899999999999999" customHeight="1"/>
    <row r="1529" ht="19.899999999999999" customHeight="1"/>
    <row r="1530" ht="19.899999999999999" customHeight="1"/>
    <row r="1531" ht="19.899999999999999" customHeight="1"/>
    <row r="1532" ht="19.899999999999999" customHeight="1"/>
    <row r="1533" ht="19.899999999999999" customHeight="1"/>
    <row r="1534" ht="19.899999999999999" customHeight="1"/>
    <row r="1535" ht="19.899999999999999" customHeight="1"/>
    <row r="1536" ht="19.899999999999999" customHeight="1"/>
    <row r="1537" ht="19.899999999999999" customHeight="1"/>
    <row r="1538" ht="19.899999999999999" customHeight="1"/>
    <row r="1539" ht="19.899999999999999" customHeight="1"/>
    <row r="1540" ht="19.899999999999999" customHeight="1"/>
    <row r="1541" ht="19.899999999999999" customHeight="1"/>
    <row r="1542" ht="19.899999999999999" customHeight="1"/>
    <row r="1543" ht="19.899999999999999" customHeight="1"/>
    <row r="1544" ht="19.899999999999999" customHeight="1"/>
    <row r="1545" ht="19.899999999999999" customHeight="1"/>
    <row r="1546" ht="19.899999999999999" customHeight="1"/>
    <row r="1547" ht="19.899999999999999" customHeight="1"/>
    <row r="1548" ht="19.899999999999999" customHeight="1"/>
    <row r="1549" ht="19.899999999999999" customHeight="1"/>
    <row r="1550" ht="19.899999999999999" customHeight="1"/>
    <row r="1551" ht="19.899999999999999" customHeight="1"/>
    <row r="1552" ht="19.899999999999999" customHeight="1"/>
    <row r="1553" ht="19.899999999999999" customHeight="1"/>
    <row r="1554" ht="19.899999999999999" customHeight="1"/>
    <row r="1555" ht="19.899999999999999" customHeight="1"/>
    <row r="1556" ht="19.899999999999999" customHeight="1"/>
    <row r="1557" ht="19.899999999999999" customHeight="1"/>
    <row r="1558" ht="19.899999999999999" customHeight="1"/>
    <row r="1559" ht="19.899999999999999" customHeight="1"/>
    <row r="1560" ht="19.899999999999999" customHeight="1"/>
    <row r="1561" ht="19.899999999999999" customHeight="1"/>
    <row r="1562" ht="19.899999999999999" customHeight="1"/>
    <row r="1563" ht="19.899999999999999" customHeight="1"/>
    <row r="1564" ht="19.899999999999999" customHeight="1"/>
    <row r="1565" ht="19.899999999999999" customHeight="1"/>
    <row r="1566" ht="19.899999999999999" customHeight="1"/>
    <row r="1567" ht="19.899999999999999" customHeight="1"/>
    <row r="1568" ht="19.899999999999999" customHeight="1"/>
    <row r="1569" ht="19.899999999999999" customHeight="1"/>
    <row r="1570" ht="19.899999999999999" customHeight="1"/>
    <row r="1571" ht="19.899999999999999" customHeight="1"/>
    <row r="1572" ht="19.899999999999999" customHeight="1"/>
    <row r="1573" ht="19.899999999999999" customHeight="1"/>
    <row r="1574" ht="19.899999999999999" customHeight="1"/>
    <row r="1575" ht="19.899999999999999" customHeight="1"/>
    <row r="1576" ht="19.899999999999999" customHeight="1"/>
    <row r="1577" ht="19.899999999999999" customHeight="1"/>
    <row r="1578" ht="19.899999999999999" customHeight="1"/>
    <row r="1579" ht="19.899999999999999" customHeight="1"/>
    <row r="1580" ht="19.899999999999999" customHeight="1"/>
    <row r="1581" ht="19.899999999999999" customHeight="1"/>
    <row r="1582" ht="19.899999999999999" customHeight="1"/>
    <row r="1583" ht="19.899999999999999" customHeight="1"/>
    <row r="1584" ht="19.899999999999999" customHeight="1"/>
    <row r="1585" ht="19.899999999999999" customHeight="1"/>
    <row r="1586" ht="19.899999999999999" customHeight="1"/>
    <row r="1587" ht="19.899999999999999" customHeight="1"/>
    <row r="1588" ht="19.899999999999999" customHeight="1"/>
    <row r="1589" ht="19.899999999999999" customHeight="1"/>
    <row r="1590" ht="19.899999999999999" customHeight="1"/>
    <row r="1591" ht="19.899999999999999" customHeight="1"/>
    <row r="1592" ht="19.899999999999999" customHeight="1"/>
    <row r="1593" ht="19.899999999999999" customHeight="1"/>
    <row r="1594" ht="19.899999999999999" customHeight="1"/>
    <row r="1595" ht="19.899999999999999" customHeight="1"/>
    <row r="1596" ht="19.899999999999999" customHeight="1"/>
    <row r="1597" ht="19.899999999999999" customHeight="1"/>
    <row r="1598" ht="19.899999999999999" customHeight="1"/>
    <row r="1599" ht="19.899999999999999" customHeight="1"/>
    <row r="1600" ht="19.899999999999999" customHeight="1"/>
    <row r="1601" ht="19.899999999999999" customHeight="1"/>
    <row r="1602" ht="19.899999999999999" customHeight="1"/>
    <row r="1603" ht="19.899999999999999" customHeight="1"/>
    <row r="1604" ht="19.899999999999999" customHeight="1"/>
    <row r="1605" ht="19.899999999999999" customHeight="1"/>
    <row r="1606" ht="19.899999999999999" customHeight="1"/>
    <row r="1607" ht="19.899999999999999" customHeight="1"/>
    <row r="1608" ht="19.899999999999999" customHeight="1"/>
    <row r="1609" ht="19.899999999999999" customHeight="1"/>
    <row r="1610" ht="19.899999999999999" customHeight="1"/>
    <row r="1611" ht="19.899999999999999" customHeight="1"/>
    <row r="1612" ht="19.899999999999999" customHeight="1"/>
    <row r="1613" ht="19.899999999999999" customHeight="1"/>
    <row r="1614" ht="19.899999999999999" customHeight="1"/>
    <row r="1615" ht="19.899999999999999" customHeight="1"/>
    <row r="1616" ht="19.899999999999999" customHeight="1"/>
    <row r="1617" ht="19.899999999999999" customHeight="1"/>
    <row r="1618" ht="19.899999999999999" customHeight="1"/>
    <row r="1619" ht="19.899999999999999" customHeight="1"/>
    <row r="1620" ht="19.899999999999999" customHeight="1"/>
    <row r="1621" ht="19.899999999999999" customHeight="1"/>
    <row r="1622" ht="19.899999999999999" customHeight="1"/>
    <row r="1623" ht="19.899999999999999" customHeight="1"/>
    <row r="1624" ht="19.899999999999999" customHeight="1"/>
    <row r="1625" ht="19.899999999999999" customHeight="1"/>
    <row r="1626" ht="19.899999999999999" customHeight="1"/>
    <row r="1627" ht="19.899999999999999" customHeight="1"/>
    <row r="1628" ht="19.899999999999999" customHeight="1"/>
    <row r="1629" ht="19.899999999999999" customHeight="1"/>
    <row r="1630" ht="19.899999999999999" customHeight="1"/>
    <row r="1631" ht="19.899999999999999" customHeight="1"/>
    <row r="1632" ht="19.899999999999999" customHeight="1"/>
    <row r="1633" ht="19.899999999999999" customHeight="1"/>
    <row r="1634" ht="19.899999999999999" customHeight="1"/>
    <row r="1635" ht="19.899999999999999" customHeight="1"/>
    <row r="1636" ht="19.899999999999999" customHeight="1"/>
    <row r="1637" ht="19.899999999999999" customHeight="1"/>
    <row r="1638" ht="19.899999999999999" customHeight="1"/>
    <row r="1639" ht="19.899999999999999" customHeight="1"/>
    <row r="1640" ht="19.899999999999999" customHeight="1"/>
    <row r="1641" ht="19.899999999999999" customHeight="1"/>
    <row r="1642" ht="19.899999999999999" customHeight="1"/>
    <row r="1643" ht="19.899999999999999" customHeight="1"/>
    <row r="1644" ht="19.899999999999999" customHeight="1"/>
    <row r="1645" ht="19.899999999999999" customHeight="1"/>
    <row r="1646" ht="19.899999999999999" customHeight="1"/>
    <row r="1647" ht="19.899999999999999" customHeight="1"/>
    <row r="1648" ht="19.899999999999999" customHeight="1"/>
    <row r="1649" ht="19.899999999999999" customHeight="1"/>
    <row r="1650" ht="19.899999999999999" customHeight="1"/>
    <row r="1651" ht="19.899999999999999" customHeight="1"/>
    <row r="1652" ht="19.899999999999999" customHeight="1"/>
    <row r="1653" ht="19.899999999999999" customHeight="1"/>
    <row r="1654" ht="19.899999999999999" customHeight="1"/>
    <row r="1655" ht="19.899999999999999" customHeight="1"/>
    <row r="1656" ht="19.899999999999999" customHeight="1"/>
    <row r="1657" ht="19.899999999999999" customHeight="1"/>
    <row r="1658" ht="19.899999999999999" customHeight="1"/>
    <row r="1659" ht="19.899999999999999" customHeight="1"/>
    <row r="1660" ht="19.899999999999999" customHeight="1"/>
    <row r="1661" ht="19.899999999999999" customHeight="1"/>
    <row r="1662" ht="19.899999999999999" customHeight="1"/>
    <row r="1663" ht="19.899999999999999" customHeight="1"/>
    <row r="1664" ht="19.899999999999999" customHeight="1"/>
    <row r="1665" ht="19.899999999999999" customHeight="1"/>
    <row r="1666" ht="19.899999999999999" customHeight="1"/>
    <row r="1667" ht="19.899999999999999" customHeight="1"/>
    <row r="1668" ht="19.899999999999999" customHeight="1"/>
    <row r="1669" ht="19.899999999999999" customHeight="1"/>
    <row r="1670" ht="19.899999999999999" customHeight="1"/>
    <row r="1671" ht="19.899999999999999" customHeight="1"/>
    <row r="1672" ht="19.899999999999999" customHeight="1"/>
    <row r="1673" ht="19.899999999999999" customHeight="1"/>
    <row r="1674" ht="19.899999999999999" customHeight="1"/>
    <row r="1675" ht="19.899999999999999" customHeight="1"/>
    <row r="1676" ht="19.899999999999999" customHeight="1"/>
    <row r="1677" ht="19.899999999999999" customHeight="1"/>
    <row r="1678" ht="19.899999999999999" customHeight="1"/>
    <row r="1679" ht="19.899999999999999" customHeight="1"/>
    <row r="1680" ht="19.899999999999999" customHeight="1"/>
    <row r="1681" ht="19.899999999999999" customHeight="1"/>
    <row r="1682" ht="19.899999999999999" customHeight="1"/>
    <row r="1683" ht="19.899999999999999" customHeight="1"/>
    <row r="1684" ht="19.899999999999999" customHeight="1"/>
    <row r="1685" ht="19.899999999999999" customHeight="1"/>
    <row r="1686" ht="19.899999999999999" customHeight="1"/>
    <row r="1687" ht="19.899999999999999" customHeight="1"/>
    <row r="1688" ht="19.899999999999999" customHeight="1"/>
    <row r="1689" ht="19.899999999999999" customHeight="1"/>
    <row r="1690" ht="19.899999999999999" customHeight="1"/>
    <row r="1691" ht="19.899999999999999" customHeight="1"/>
    <row r="1692" ht="19.899999999999999" customHeight="1"/>
    <row r="1693" ht="19.899999999999999" customHeight="1"/>
    <row r="1694" ht="19.899999999999999" customHeight="1"/>
    <row r="1695" ht="19.899999999999999" customHeight="1"/>
    <row r="1696" ht="19.899999999999999" customHeight="1"/>
    <row r="1697" ht="19.899999999999999" customHeight="1"/>
    <row r="1698" ht="19.899999999999999" customHeight="1"/>
    <row r="1699" ht="19.899999999999999" customHeight="1"/>
    <row r="1700" ht="19.899999999999999" customHeight="1"/>
    <row r="1701" ht="19.899999999999999" customHeight="1"/>
    <row r="1702" ht="19.899999999999999" customHeight="1"/>
    <row r="1703" ht="19.899999999999999" customHeight="1"/>
    <row r="1704" ht="19.899999999999999" customHeight="1"/>
    <row r="1705" ht="19.899999999999999" customHeight="1"/>
    <row r="1706" ht="19.899999999999999" customHeight="1"/>
    <row r="1707" ht="19.899999999999999" customHeight="1"/>
    <row r="1708" ht="19.899999999999999" customHeight="1"/>
    <row r="1709" ht="19.899999999999999" customHeight="1"/>
    <row r="1710" ht="19.899999999999999" customHeight="1"/>
    <row r="1711" ht="19.899999999999999" customHeight="1"/>
    <row r="1712" ht="19.899999999999999" customHeight="1"/>
    <row r="1713" ht="19.899999999999999" customHeight="1"/>
    <row r="1714" ht="19.899999999999999" customHeight="1"/>
    <row r="1715" ht="19.899999999999999" customHeight="1"/>
    <row r="1716" ht="19.899999999999999" customHeight="1"/>
    <row r="1717" ht="19.899999999999999" customHeight="1"/>
    <row r="1718" ht="19.899999999999999" customHeight="1"/>
    <row r="1719" ht="19.899999999999999" customHeight="1"/>
    <row r="1720" ht="19.899999999999999" customHeight="1"/>
    <row r="1721" ht="19.899999999999999" customHeight="1"/>
    <row r="1722" ht="19.899999999999999" customHeight="1"/>
    <row r="1723" ht="19.899999999999999" customHeight="1"/>
    <row r="1724" ht="19.899999999999999" customHeight="1"/>
    <row r="1725" ht="19.899999999999999" customHeight="1"/>
    <row r="1726" ht="19.899999999999999" customHeight="1"/>
    <row r="1727" ht="19.899999999999999" customHeight="1"/>
    <row r="1728" ht="19.899999999999999" customHeight="1"/>
    <row r="1729" ht="19.899999999999999" customHeight="1"/>
    <row r="1730" ht="19.899999999999999" customHeight="1"/>
    <row r="1731" ht="19.899999999999999" customHeight="1"/>
    <row r="1732" ht="19.899999999999999" customHeight="1"/>
    <row r="1733" ht="19.899999999999999" customHeight="1"/>
    <row r="1734" ht="19.899999999999999" customHeight="1"/>
    <row r="1735" ht="19.899999999999999" customHeight="1"/>
    <row r="1736" ht="19.899999999999999" customHeight="1"/>
    <row r="1737" ht="19.899999999999999" customHeight="1"/>
    <row r="1738" ht="19.899999999999999" customHeight="1"/>
    <row r="1739" ht="19.899999999999999" customHeight="1"/>
    <row r="1740" ht="19.899999999999999" customHeight="1"/>
    <row r="1741" ht="19.899999999999999" customHeight="1"/>
    <row r="1742" ht="19.899999999999999" customHeight="1"/>
    <row r="1743" ht="19.899999999999999" customHeight="1"/>
    <row r="1744" ht="19.899999999999999" customHeight="1"/>
    <row r="1745" ht="19.899999999999999" customHeight="1"/>
    <row r="1746" ht="19.899999999999999" customHeight="1"/>
    <row r="1747" ht="19.899999999999999" customHeight="1"/>
    <row r="1748" ht="19.899999999999999" customHeight="1"/>
    <row r="1749" ht="19.899999999999999" customHeight="1"/>
    <row r="1750" ht="19.899999999999999" customHeight="1"/>
    <row r="1751" ht="19.899999999999999" customHeight="1"/>
    <row r="1752" ht="19.899999999999999" customHeight="1"/>
    <row r="1753" ht="19.899999999999999" customHeight="1"/>
    <row r="1754" ht="19.899999999999999" customHeight="1"/>
    <row r="1755" ht="19.899999999999999" customHeight="1"/>
    <row r="1756" ht="19.899999999999999" customHeight="1"/>
    <row r="1757" ht="19.899999999999999" customHeight="1"/>
    <row r="1758" ht="19.899999999999999" customHeight="1"/>
    <row r="1759" ht="19.899999999999999" customHeight="1"/>
    <row r="1760" ht="19.899999999999999" customHeight="1"/>
    <row r="1761" ht="19.899999999999999" customHeight="1"/>
    <row r="1762" ht="19.899999999999999" customHeight="1"/>
    <row r="1763" ht="19.899999999999999" customHeight="1"/>
    <row r="1764" ht="19.899999999999999" customHeight="1"/>
    <row r="1765" ht="19.899999999999999" customHeight="1"/>
    <row r="1766" ht="19.899999999999999" customHeight="1"/>
    <row r="1767" ht="19.899999999999999" customHeight="1"/>
    <row r="1768" ht="19.899999999999999" customHeight="1"/>
    <row r="1769" ht="19.899999999999999" customHeight="1"/>
    <row r="1770" ht="19.899999999999999" customHeight="1"/>
    <row r="1771" ht="19.899999999999999" customHeight="1"/>
    <row r="1772" ht="19.899999999999999" customHeight="1"/>
    <row r="1773" ht="19.899999999999999" customHeight="1"/>
    <row r="1774" ht="19.899999999999999" customHeight="1"/>
    <row r="1775" ht="19.899999999999999" customHeight="1"/>
    <row r="1776" ht="19.899999999999999" customHeight="1"/>
    <row r="1777" ht="19.899999999999999" customHeight="1"/>
    <row r="1778" ht="19.899999999999999" customHeight="1"/>
    <row r="1779" ht="19.899999999999999" customHeight="1"/>
    <row r="1780" ht="19.899999999999999" customHeight="1"/>
    <row r="1781" ht="19.899999999999999" customHeight="1"/>
    <row r="1782" ht="19.899999999999999" customHeight="1"/>
    <row r="1783" ht="19.899999999999999" customHeight="1"/>
    <row r="1784" ht="19.899999999999999" customHeight="1"/>
    <row r="1785" ht="19.899999999999999" customHeight="1"/>
    <row r="1786" ht="19.899999999999999" customHeight="1"/>
    <row r="1787" ht="19.899999999999999" customHeight="1"/>
    <row r="1788" ht="19.899999999999999" customHeight="1"/>
    <row r="1789" ht="19.899999999999999" customHeight="1"/>
    <row r="1790" ht="19.899999999999999" customHeight="1"/>
    <row r="1791" ht="19.899999999999999" customHeight="1"/>
    <row r="1792" ht="19.899999999999999" customHeight="1"/>
    <row r="1793" ht="19.899999999999999" customHeight="1"/>
    <row r="1794" ht="19.899999999999999" customHeight="1"/>
    <row r="1795" ht="19.899999999999999" customHeight="1"/>
    <row r="1796" ht="19.899999999999999" customHeight="1"/>
    <row r="1797" ht="19.899999999999999" customHeight="1"/>
    <row r="1798" ht="19.899999999999999" customHeight="1"/>
    <row r="1799" ht="19.899999999999999" customHeight="1"/>
    <row r="1800" ht="19.899999999999999" customHeight="1"/>
    <row r="1801" ht="19.899999999999999" customHeight="1"/>
    <row r="1802" ht="19.899999999999999" customHeight="1"/>
    <row r="1803" ht="19.899999999999999" customHeight="1"/>
    <row r="1804" ht="19.899999999999999" customHeight="1"/>
    <row r="1805" ht="19.899999999999999" customHeight="1"/>
    <row r="1806" ht="19.899999999999999" customHeight="1"/>
    <row r="1807" ht="19.899999999999999" customHeight="1"/>
    <row r="1808" ht="19.899999999999999" customHeight="1"/>
    <row r="1809" ht="19.899999999999999" customHeight="1"/>
    <row r="1810" ht="19.899999999999999" customHeight="1"/>
    <row r="1811" ht="19.899999999999999" customHeight="1"/>
    <row r="1812" ht="19.899999999999999" customHeight="1"/>
    <row r="1813" ht="19.899999999999999" customHeight="1"/>
    <row r="1814" ht="19.899999999999999" customHeight="1"/>
    <row r="1815" ht="19.899999999999999" customHeight="1"/>
    <row r="1816" ht="19.899999999999999" customHeight="1"/>
    <row r="1817" ht="19.899999999999999" customHeight="1"/>
    <row r="1818" ht="19.899999999999999" customHeight="1"/>
    <row r="1819" ht="19.899999999999999" customHeight="1"/>
    <row r="1820" ht="19.899999999999999" customHeight="1"/>
    <row r="1821" ht="19.899999999999999" customHeight="1"/>
    <row r="1822" ht="19.899999999999999" customHeight="1"/>
    <row r="1823" ht="19.899999999999999" customHeight="1"/>
    <row r="1824" ht="19.899999999999999" customHeight="1"/>
    <row r="1825" ht="19.899999999999999" customHeight="1"/>
    <row r="1826" ht="19.899999999999999" customHeight="1"/>
    <row r="1827" ht="19.899999999999999" customHeight="1"/>
    <row r="1828" ht="19.899999999999999" customHeight="1"/>
    <row r="1829" ht="19.899999999999999" customHeight="1"/>
    <row r="1830" ht="19.899999999999999" customHeight="1"/>
    <row r="1831" ht="19.899999999999999" customHeight="1"/>
    <row r="1832" ht="19.899999999999999" customHeight="1"/>
    <row r="1833" ht="19.899999999999999" customHeight="1"/>
    <row r="1834" ht="19.899999999999999" customHeight="1"/>
    <row r="1835" ht="19.899999999999999" customHeight="1"/>
    <row r="1836" ht="19.899999999999999" customHeight="1"/>
    <row r="1837" ht="19.899999999999999" customHeight="1"/>
    <row r="1838" ht="19.899999999999999" customHeight="1"/>
    <row r="1839" ht="19.899999999999999" customHeight="1"/>
    <row r="1840" ht="19.899999999999999" customHeight="1"/>
    <row r="1841" ht="19.899999999999999" customHeight="1"/>
    <row r="1842" ht="19.899999999999999" customHeight="1"/>
    <row r="1843" ht="19.899999999999999" customHeight="1"/>
    <row r="1844" ht="19.899999999999999" customHeight="1"/>
    <row r="1845" ht="19.899999999999999" customHeight="1"/>
    <row r="1846" ht="19.899999999999999" customHeight="1"/>
    <row r="1847" ht="19.899999999999999" customHeight="1"/>
    <row r="1848" ht="19.899999999999999" customHeight="1"/>
    <row r="1849" ht="19.899999999999999" customHeight="1"/>
    <row r="1850" ht="19.899999999999999" customHeight="1"/>
    <row r="1851" ht="19.899999999999999" customHeight="1"/>
    <row r="1852" ht="19.899999999999999" customHeight="1"/>
    <row r="1853" ht="19.899999999999999" customHeight="1"/>
    <row r="1854" ht="19.899999999999999" customHeight="1"/>
    <row r="1855" ht="19.899999999999999" customHeight="1"/>
    <row r="1856" ht="19.899999999999999" customHeight="1"/>
    <row r="1857" ht="19.899999999999999" customHeight="1"/>
    <row r="1858" ht="19.899999999999999" customHeight="1"/>
    <row r="1859" ht="19.899999999999999" customHeight="1"/>
    <row r="1860" ht="19.899999999999999" customHeight="1"/>
    <row r="1861" ht="19.899999999999999" customHeight="1"/>
    <row r="1862" ht="19.899999999999999" customHeight="1"/>
    <row r="1863" ht="19.899999999999999" customHeight="1"/>
    <row r="1864" ht="19.899999999999999" customHeight="1"/>
    <row r="1865" ht="19.899999999999999" customHeight="1"/>
    <row r="1866" ht="19.899999999999999" customHeight="1"/>
    <row r="1867" ht="19.899999999999999" customHeight="1"/>
    <row r="1868" ht="19.899999999999999" customHeight="1"/>
    <row r="1869" ht="19.899999999999999" customHeight="1"/>
    <row r="1870" ht="19.899999999999999" customHeight="1"/>
    <row r="1871" ht="19.899999999999999" customHeight="1"/>
    <row r="1872" ht="19.899999999999999" customHeight="1"/>
    <row r="1873" ht="19.899999999999999" customHeight="1"/>
    <row r="1874" ht="19.899999999999999" customHeight="1"/>
    <row r="1875" ht="19.899999999999999" customHeight="1"/>
    <row r="1876" ht="19.899999999999999" customHeight="1"/>
    <row r="1877" ht="19.899999999999999" customHeight="1"/>
    <row r="1878" ht="19.899999999999999" customHeight="1"/>
    <row r="1879" ht="19.899999999999999" customHeight="1"/>
    <row r="1880" ht="19.899999999999999" customHeight="1"/>
    <row r="1881" ht="19.899999999999999" customHeight="1"/>
    <row r="1882" ht="19.899999999999999" customHeight="1"/>
    <row r="1883" ht="19.899999999999999" customHeight="1"/>
    <row r="1884" ht="19.899999999999999" customHeight="1"/>
    <row r="1885" ht="19.899999999999999" customHeight="1"/>
    <row r="1886" ht="19.899999999999999" customHeight="1"/>
    <row r="1887" ht="19.899999999999999" customHeight="1"/>
    <row r="1888" ht="19.899999999999999" customHeight="1"/>
    <row r="1889" ht="19.899999999999999" customHeight="1"/>
    <row r="1890" ht="19.899999999999999" customHeight="1"/>
    <row r="1891" ht="19.899999999999999" customHeight="1"/>
    <row r="1892" ht="19.899999999999999" customHeight="1"/>
    <row r="1893" ht="19.899999999999999" customHeight="1"/>
    <row r="1894" ht="19.899999999999999" customHeight="1"/>
    <row r="1895" ht="19.899999999999999" customHeight="1"/>
    <row r="1896" ht="19.899999999999999" customHeight="1"/>
    <row r="1897" ht="19.899999999999999" customHeight="1"/>
    <row r="1898" ht="19.899999999999999" customHeight="1"/>
    <row r="1899" ht="19.899999999999999" customHeight="1"/>
    <row r="1900" ht="19.899999999999999" customHeight="1"/>
    <row r="1901" ht="19.899999999999999" customHeight="1"/>
    <row r="1902" ht="19.899999999999999" customHeight="1"/>
    <row r="1903" ht="19.899999999999999" customHeight="1"/>
    <row r="1904" ht="19.899999999999999" customHeight="1"/>
    <row r="1905" ht="19.899999999999999" customHeight="1"/>
    <row r="1906" ht="19.899999999999999" customHeight="1"/>
    <row r="1907" ht="19.899999999999999" customHeight="1"/>
    <row r="1908" ht="19.899999999999999" customHeight="1"/>
    <row r="1909" ht="19.899999999999999" customHeight="1"/>
    <row r="1910" ht="19.899999999999999" customHeight="1"/>
    <row r="1911" ht="19.899999999999999" customHeight="1"/>
    <row r="1912" ht="19.899999999999999" customHeight="1"/>
    <row r="1913" ht="19.899999999999999" customHeight="1"/>
    <row r="1914" ht="19.899999999999999" customHeight="1"/>
    <row r="1915" ht="19.899999999999999" customHeight="1"/>
    <row r="1916" ht="19.899999999999999" customHeight="1"/>
    <row r="1917" ht="19.899999999999999" customHeight="1"/>
    <row r="1918" ht="19.899999999999999" customHeight="1"/>
    <row r="1919" ht="19.899999999999999" customHeight="1"/>
    <row r="1920" ht="19.899999999999999" customHeight="1"/>
    <row r="1921" ht="19.899999999999999" customHeight="1"/>
    <row r="1922" ht="19.899999999999999" customHeight="1"/>
    <row r="1923" ht="19.899999999999999" customHeight="1"/>
    <row r="1924" ht="19.899999999999999" customHeight="1"/>
    <row r="1925" ht="19.899999999999999" customHeight="1"/>
    <row r="1926" ht="19.899999999999999" customHeight="1"/>
    <row r="1927" ht="19.899999999999999" customHeight="1"/>
    <row r="1928" ht="19.899999999999999" customHeight="1"/>
    <row r="1929" ht="19.899999999999999" customHeight="1"/>
    <row r="1930" ht="19.899999999999999" customHeight="1"/>
    <row r="1931" ht="19.899999999999999" customHeight="1"/>
    <row r="1932" ht="19.899999999999999" customHeight="1"/>
    <row r="1933" ht="19.899999999999999" customHeight="1"/>
    <row r="1934" ht="19.899999999999999" customHeight="1"/>
    <row r="1935" ht="19.899999999999999" customHeight="1"/>
    <row r="1936" ht="19.899999999999999" customHeight="1"/>
    <row r="1937" ht="19.899999999999999" customHeight="1"/>
    <row r="1938" ht="19.899999999999999" customHeight="1"/>
    <row r="1939" ht="19.899999999999999" customHeight="1"/>
    <row r="1940" ht="19.899999999999999" customHeight="1"/>
    <row r="1941" ht="19.899999999999999" customHeight="1"/>
    <row r="1942" ht="19.899999999999999" customHeight="1"/>
    <row r="1943" ht="19.899999999999999" customHeight="1"/>
    <row r="1944" ht="19.899999999999999" customHeight="1"/>
    <row r="1945" ht="19.899999999999999" customHeight="1"/>
    <row r="1946" ht="19.899999999999999" customHeight="1"/>
    <row r="1947" ht="19.899999999999999" customHeight="1"/>
    <row r="1948" ht="19.899999999999999" customHeight="1"/>
    <row r="1949" ht="19.899999999999999" customHeight="1"/>
    <row r="1950" ht="19.899999999999999" customHeight="1"/>
    <row r="1951" ht="19.899999999999999" customHeight="1"/>
    <row r="1952" ht="19.899999999999999" customHeight="1"/>
    <row r="1953" ht="19.899999999999999" customHeight="1"/>
    <row r="1954" ht="19.899999999999999" customHeight="1"/>
    <row r="1955" ht="19.899999999999999" customHeight="1"/>
    <row r="1956" ht="19.899999999999999" customHeight="1"/>
    <row r="1957" ht="19.899999999999999" customHeight="1"/>
    <row r="1958" ht="19.899999999999999" customHeight="1"/>
    <row r="1959" ht="19.899999999999999" customHeight="1"/>
    <row r="1960" ht="19.899999999999999" customHeight="1"/>
    <row r="1961" ht="19.899999999999999" customHeight="1"/>
    <row r="1962" ht="19.899999999999999" customHeight="1"/>
    <row r="1963" ht="19.899999999999999" customHeight="1"/>
    <row r="1964" ht="19.899999999999999" customHeight="1"/>
    <row r="1965" ht="19.899999999999999" customHeight="1"/>
    <row r="1966" ht="19.899999999999999" customHeight="1"/>
    <row r="1967" ht="19.899999999999999" customHeight="1"/>
    <row r="1968" ht="19.899999999999999" customHeight="1"/>
    <row r="1969" ht="19.899999999999999" customHeight="1"/>
    <row r="1970" ht="19.899999999999999" customHeight="1"/>
    <row r="1971" ht="19.899999999999999" customHeight="1"/>
    <row r="1972" ht="19.899999999999999" customHeight="1"/>
    <row r="1973" ht="19.899999999999999" customHeight="1"/>
    <row r="1974" ht="19.899999999999999" customHeight="1"/>
    <row r="1975" ht="19.899999999999999" customHeight="1"/>
    <row r="1976" ht="19.899999999999999" customHeight="1"/>
    <row r="1977" ht="19.899999999999999" customHeight="1"/>
    <row r="1978" ht="19.899999999999999" customHeight="1"/>
    <row r="1979" ht="19.899999999999999" customHeight="1"/>
    <row r="1980" ht="19.899999999999999" customHeight="1"/>
    <row r="1981" ht="19.899999999999999" customHeight="1"/>
    <row r="1982" ht="19.899999999999999" customHeight="1"/>
    <row r="1983" ht="19.899999999999999" customHeight="1"/>
    <row r="1984" ht="19.899999999999999" customHeight="1"/>
    <row r="1985" ht="19.899999999999999" customHeight="1"/>
    <row r="1986" ht="19.899999999999999" customHeight="1"/>
    <row r="1987" ht="19.899999999999999" customHeight="1"/>
    <row r="1988" ht="19.899999999999999" customHeight="1"/>
    <row r="1989" ht="19.899999999999999" customHeight="1"/>
    <row r="1990" ht="19.899999999999999" customHeight="1"/>
    <row r="1991" ht="19.899999999999999" customHeight="1"/>
    <row r="1992" ht="19.899999999999999" customHeight="1"/>
    <row r="1993" ht="19.899999999999999" customHeight="1"/>
    <row r="1994" ht="19.899999999999999" customHeight="1"/>
    <row r="1995" ht="19.899999999999999" customHeight="1"/>
    <row r="1996" ht="19.899999999999999" customHeight="1"/>
    <row r="1997" ht="19.899999999999999" customHeight="1"/>
    <row r="1998" ht="19.899999999999999" customHeight="1"/>
    <row r="1999" ht="19.899999999999999" customHeight="1"/>
    <row r="2000" ht="19.899999999999999" customHeight="1"/>
    <row r="2001" ht="19.899999999999999" customHeight="1"/>
    <row r="2002" ht="19.899999999999999" customHeight="1"/>
    <row r="2003" ht="19.899999999999999" customHeight="1"/>
    <row r="2004" ht="19.899999999999999" customHeight="1"/>
    <row r="2005" ht="19.899999999999999" customHeight="1"/>
    <row r="2006" ht="19.899999999999999" customHeight="1"/>
    <row r="2007" ht="19.899999999999999" customHeight="1"/>
    <row r="2008" ht="19.899999999999999" customHeight="1"/>
    <row r="2009" ht="19.899999999999999" customHeight="1"/>
    <row r="2010" ht="19.899999999999999" customHeight="1"/>
    <row r="2011" ht="19.899999999999999" customHeight="1"/>
    <row r="2012" ht="19.899999999999999" customHeight="1"/>
    <row r="2013" ht="19.899999999999999" customHeight="1"/>
    <row r="2014" ht="19.899999999999999" customHeight="1"/>
    <row r="2015" ht="19.899999999999999" customHeight="1"/>
    <row r="2016" ht="19.899999999999999" customHeight="1"/>
    <row r="2017" ht="19.899999999999999" customHeight="1"/>
    <row r="2018" ht="19.899999999999999" customHeight="1"/>
    <row r="2019" ht="19.899999999999999" customHeight="1"/>
    <row r="2020" ht="19.899999999999999" customHeight="1"/>
    <row r="2021" ht="19.899999999999999" customHeight="1"/>
    <row r="2022" ht="19.899999999999999" customHeight="1"/>
    <row r="2023" ht="19.899999999999999" customHeight="1"/>
    <row r="2024" ht="19.899999999999999" customHeight="1"/>
    <row r="2025" ht="19.899999999999999" customHeight="1"/>
    <row r="2026" ht="19.899999999999999" customHeight="1"/>
    <row r="2027" ht="19.899999999999999" customHeight="1"/>
    <row r="2028" ht="19.899999999999999" customHeight="1"/>
    <row r="2029" ht="19.899999999999999" customHeight="1"/>
    <row r="2030" ht="19.899999999999999" customHeight="1"/>
    <row r="2031" ht="19.899999999999999" customHeight="1"/>
    <row r="2032" ht="19.899999999999999" customHeight="1"/>
    <row r="2033" ht="19.899999999999999" customHeight="1"/>
    <row r="2034" ht="19.899999999999999" customHeight="1"/>
    <row r="2035" ht="19.899999999999999" customHeight="1"/>
    <row r="2036" ht="19.899999999999999" customHeight="1"/>
    <row r="2037" ht="19.899999999999999" customHeight="1"/>
    <row r="2038" ht="19.899999999999999" customHeight="1"/>
    <row r="2039" ht="19.899999999999999" customHeight="1"/>
    <row r="2040" ht="19.899999999999999" customHeight="1"/>
    <row r="2041" ht="19.899999999999999" customHeight="1"/>
    <row r="2042" ht="19.899999999999999" customHeight="1"/>
    <row r="2043" ht="19.899999999999999" customHeight="1"/>
    <row r="2044" ht="19.899999999999999" customHeight="1"/>
    <row r="2045" ht="19.899999999999999" customHeight="1"/>
    <row r="2046" ht="19.899999999999999" customHeight="1"/>
    <row r="2047" ht="19.899999999999999" customHeight="1"/>
    <row r="2048" ht="19.899999999999999" customHeight="1"/>
    <row r="2049" ht="19.899999999999999" customHeight="1"/>
    <row r="2050" ht="19.899999999999999" customHeight="1"/>
    <row r="2051" ht="19.899999999999999" customHeight="1"/>
    <row r="2052" ht="19.899999999999999" customHeight="1"/>
    <row r="2053" ht="19.899999999999999" customHeight="1"/>
    <row r="2054" ht="19.899999999999999" customHeight="1"/>
    <row r="2055" ht="19.899999999999999" customHeight="1"/>
    <row r="2056" ht="19.899999999999999" customHeight="1"/>
    <row r="2057" ht="19.899999999999999" customHeight="1"/>
    <row r="2058" ht="19.899999999999999" customHeight="1"/>
    <row r="2059" ht="19.899999999999999" customHeight="1"/>
    <row r="2060" ht="19.899999999999999" customHeight="1"/>
    <row r="2061" ht="19.899999999999999" customHeight="1"/>
    <row r="2062" ht="19.899999999999999" customHeight="1"/>
    <row r="2063" ht="19.899999999999999" customHeight="1"/>
    <row r="2064" ht="19.899999999999999" customHeight="1"/>
    <row r="2065" ht="19.899999999999999" customHeight="1"/>
    <row r="2066" ht="19.899999999999999" customHeight="1"/>
    <row r="2067" ht="19.899999999999999" customHeight="1"/>
    <row r="2068" ht="19.899999999999999" customHeight="1"/>
    <row r="2069" ht="19.899999999999999" customHeight="1"/>
    <row r="2070" ht="19.899999999999999" customHeight="1"/>
    <row r="2071" ht="19.899999999999999" customHeight="1"/>
    <row r="2072" ht="19.899999999999999" customHeight="1"/>
    <row r="2073" ht="19.899999999999999" customHeight="1"/>
    <row r="2074" ht="19.899999999999999" customHeight="1"/>
    <row r="2075" ht="19.899999999999999" customHeight="1"/>
    <row r="2076" ht="19.899999999999999" customHeight="1"/>
    <row r="2077" ht="19.899999999999999" customHeight="1"/>
    <row r="2078" ht="19.899999999999999" customHeight="1"/>
    <row r="2079" ht="19.899999999999999" customHeight="1"/>
    <row r="2080" ht="19.899999999999999" customHeight="1"/>
    <row r="2081" ht="19.899999999999999" customHeight="1"/>
    <row r="2082" ht="19.899999999999999" customHeight="1"/>
    <row r="2083" ht="19.899999999999999" customHeight="1"/>
    <row r="2084" ht="19.899999999999999" customHeight="1"/>
    <row r="2085" ht="19.899999999999999" customHeight="1"/>
    <row r="2086" ht="19.899999999999999" customHeight="1"/>
    <row r="2087" ht="19.899999999999999" customHeight="1"/>
    <row r="2088" ht="19.899999999999999" customHeight="1"/>
    <row r="2089" ht="19.899999999999999" customHeight="1"/>
    <row r="2090" ht="19.899999999999999" customHeight="1"/>
    <row r="2091" ht="19.899999999999999" customHeight="1"/>
    <row r="2092" ht="19.899999999999999" customHeight="1"/>
    <row r="2093" ht="19.899999999999999" customHeight="1"/>
    <row r="2094" ht="19.899999999999999" customHeight="1"/>
    <row r="2095" ht="19.899999999999999" customHeight="1"/>
    <row r="2096" ht="19.899999999999999" customHeight="1"/>
    <row r="2097" ht="19.899999999999999" customHeight="1"/>
    <row r="2098" ht="19.899999999999999" customHeight="1"/>
    <row r="2099" ht="19.899999999999999" customHeight="1"/>
    <row r="2100" ht="19.899999999999999" customHeight="1"/>
    <row r="2101" ht="19.899999999999999" customHeight="1"/>
    <row r="2102" ht="19.899999999999999" customHeight="1"/>
    <row r="2103" ht="19.899999999999999" customHeight="1"/>
    <row r="2104" ht="19.899999999999999" customHeight="1"/>
    <row r="2105" ht="19.899999999999999" customHeight="1"/>
    <row r="2106" ht="19.899999999999999" customHeight="1"/>
    <row r="2107" ht="19.899999999999999" customHeight="1"/>
    <row r="2108" ht="19.899999999999999" customHeight="1"/>
    <row r="2109" ht="19.899999999999999" customHeight="1"/>
    <row r="2110" ht="19.899999999999999" customHeight="1"/>
    <row r="2111" ht="19.899999999999999" customHeight="1"/>
    <row r="2112" ht="19.899999999999999" customHeight="1"/>
    <row r="2113" ht="19.899999999999999" customHeight="1"/>
    <row r="2114" ht="19.899999999999999" customHeight="1"/>
    <row r="2115" ht="19.899999999999999" customHeight="1"/>
    <row r="2116" ht="19.899999999999999" customHeight="1"/>
    <row r="2117" ht="19.899999999999999" customHeight="1"/>
    <row r="2118" ht="19.899999999999999" customHeight="1"/>
    <row r="2119" ht="19.899999999999999" customHeight="1"/>
    <row r="2120" ht="19.899999999999999" customHeight="1"/>
    <row r="2121" ht="19.899999999999999" customHeight="1"/>
    <row r="2122" ht="19.899999999999999" customHeight="1"/>
    <row r="2123" ht="19.899999999999999" customHeight="1"/>
    <row r="2124" ht="19.899999999999999" customHeight="1"/>
    <row r="2125" ht="19.899999999999999" customHeight="1"/>
    <row r="2126" ht="19.899999999999999" customHeight="1"/>
    <row r="2127" ht="19.899999999999999" customHeight="1"/>
    <row r="2128" ht="19.899999999999999" customHeight="1"/>
    <row r="2129" ht="19.899999999999999" customHeight="1"/>
    <row r="2130" ht="19.899999999999999" customHeight="1"/>
    <row r="2131" ht="19.899999999999999" customHeight="1"/>
    <row r="2132" ht="19.899999999999999" customHeight="1"/>
    <row r="2133" ht="19.899999999999999" customHeight="1"/>
    <row r="2134" ht="19.899999999999999" customHeight="1"/>
    <row r="2135" ht="19.899999999999999" customHeight="1"/>
    <row r="2136" ht="19.899999999999999" customHeight="1"/>
    <row r="2137" ht="19.899999999999999" customHeight="1"/>
    <row r="2138" ht="19.899999999999999" customHeight="1"/>
    <row r="2139" ht="19.899999999999999" customHeight="1"/>
    <row r="2140" ht="19.899999999999999" customHeight="1"/>
    <row r="2141" ht="19.899999999999999" customHeight="1"/>
    <row r="2142" ht="19.899999999999999" customHeight="1"/>
    <row r="2143" ht="19.899999999999999" customHeight="1"/>
    <row r="2144" ht="19.899999999999999" customHeight="1"/>
    <row r="2145" ht="19.899999999999999" customHeight="1"/>
    <row r="2146" ht="19.899999999999999" customHeight="1"/>
    <row r="2147" ht="19.899999999999999" customHeight="1"/>
    <row r="2148" ht="19.899999999999999" customHeight="1"/>
    <row r="2149" ht="19.899999999999999" customHeight="1"/>
    <row r="2150" ht="19.899999999999999" customHeight="1"/>
    <row r="2151" ht="19.899999999999999" customHeight="1"/>
    <row r="2152" ht="19.899999999999999" customHeight="1"/>
    <row r="2153" ht="19.899999999999999" customHeight="1"/>
    <row r="2154" ht="19.899999999999999" customHeight="1"/>
    <row r="2155" ht="19.899999999999999" customHeight="1"/>
    <row r="2156" ht="19.899999999999999" customHeight="1"/>
    <row r="2157" ht="19.899999999999999" customHeight="1"/>
    <row r="2158" ht="19.899999999999999" customHeight="1"/>
    <row r="2159" ht="19.899999999999999" customHeight="1"/>
    <row r="2160" ht="19.899999999999999" customHeight="1"/>
    <row r="2161" ht="19.899999999999999" customHeight="1"/>
    <row r="2162" ht="19.899999999999999" customHeight="1"/>
    <row r="2163" ht="19.899999999999999" customHeight="1"/>
    <row r="2164" ht="19.899999999999999" customHeight="1"/>
    <row r="2165" ht="19.899999999999999" customHeight="1"/>
    <row r="2166" ht="19.899999999999999" customHeight="1"/>
    <row r="2167" ht="19.899999999999999" customHeight="1"/>
    <row r="2168" ht="19.899999999999999" customHeight="1"/>
    <row r="2169" ht="19.899999999999999" customHeight="1"/>
    <row r="2170" ht="19.899999999999999" customHeight="1"/>
    <row r="2171" ht="19.899999999999999" customHeight="1"/>
    <row r="2172" ht="19.899999999999999" customHeight="1"/>
    <row r="2173" ht="19.899999999999999" customHeight="1"/>
    <row r="2174" ht="19.899999999999999" customHeight="1"/>
    <row r="2175" ht="19.899999999999999" customHeight="1"/>
    <row r="2176" ht="19.899999999999999" customHeight="1"/>
    <row r="2177" ht="19.899999999999999" customHeight="1"/>
    <row r="2178" ht="19.899999999999999" customHeight="1"/>
    <row r="2179" ht="19.899999999999999" customHeight="1"/>
    <row r="2180" ht="19.899999999999999" customHeight="1"/>
    <row r="2181" ht="19.899999999999999" customHeight="1"/>
    <row r="2182" ht="19.899999999999999" customHeight="1"/>
    <row r="2183" ht="19.899999999999999" customHeight="1"/>
    <row r="2184" ht="19.899999999999999" customHeight="1"/>
    <row r="2185" ht="19.899999999999999" customHeight="1"/>
    <row r="2186" ht="19.899999999999999" customHeight="1"/>
    <row r="2187" ht="19.899999999999999" customHeight="1"/>
    <row r="2188" ht="19.899999999999999" customHeight="1"/>
    <row r="2189" ht="19.899999999999999" customHeight="1"/>
    <row r="2190" ht="19.899999999999999" customHeight="1"/>
    <row r="2191" ht="19.899999999999999" customHeight="1"/>
    <row r="2192" ht="19.899999999999999" customHeight="1"/>
    <row r="2193" ht="19.899999999999999" customHeight="1"/>
    <row r="2194" ht="19.899999999999999" customHeight="1"/>
    <row r="2195" ht="19.899999999999999" customHeight="1"/>
    <row r="2196" ht="19.899999999999999" customHeight="1"/>
    <row r="2197" ht="19.899999999999999" customHeight="1"/>
    <row r="2198" ht="19.899999999999999" customHeight="1"/>
    <row r="2199" ht="19.899999999999999" customHeight="1"/>
    <row r="2200" ht="19.899999999999999" customHeight="1"/>
    <row r="2201" ht="19.899999999999999" customHeight="1"/>
    <row r="2202" ht="19.899999999999999" customHeight="1"/>
    <row r="2203" ht="19.899999999999999" customHeight="1"/>
    <row r="2204" ht="19.899999999999999" customHeight="1"/>
    <row r="2205" ht="19.899999999999999" customHeight="1"/>
    <row r="2206" ht="19.899999999999999" customHeight="1"/>
    <row r="2207" ht="19.899999999999999" customHeight="1"/>
    <row r="2208" ht="19.899999999999999" customHeight="1"/>
    <row r="2209" ht="19.899999999999999" customHeight="1"/>
    <row r="2210" ht="19.899999999999999" customHeight="1"/>
    <row r="2211" ht="19.899999999999999" customHeight="1"/>
    <row r="2212" ht="19.899999999999999" customHeight="1"/>
    <row r="2213" ht="19.899999999999999" customHeight="1"/>
    <row r="2214" ht="19.899999999999999" customHeight="1"/>
    <row r="2215" ht="19.899999999999999" customHeight="1"/>
    <row r="2216" ht="19.899999999999999" customHeight="1"/>
    <row r="2217" ht="19.899999999999999" customHeight="1"/>
    <row r="2218" ht="19.899999999999999" customHeight="1"/>
    <row r="2219" ht="19.899999999999999" customHeight="1"/>
    <row r="2220" ht="19.899999999999999" customHeight="1"/>
    <row r="2221" ht="19.899999999999999" customHeight="1"/>
    <row r="2222" ht="19.899999999999999" customHeight="1"/>
    <row r="2223" ht="19.899999999999999" customHeight="1"/>
    <row r="2224" ht="19.899999999999999" customHeight="1"/>
    <row r="2225" ht="19.899999999999999" customHeight="1"/>
    <row r="2226" ht="19.899999999999999" customHeight="1"/>
    <row r="2227" ht="19.899999999999999" customHeight="1"/>
    <row r="2228" ht="19.899999999999999" customHeight="1"/>
    <row r="2229" ht="19.899999999999999" customHeight="1"/>
    <row r="2230" ht="19.899999999999999" customHeight="1"/>
    <row r="2231" ht="19.899999999999999" customHeight="1"/>
    <row r="2232" ht="19.899999999999999" customHeight="1"/>
    <row r="2233" ht="19.899999999999999" customHeight="1"/>
    <row r="2234" ht="19.899999999999999" customHeight="1"/>
    <row r="2235" ht="19.899999999999999" customHeight="1"/>
    <row r="2236" ht="19.899999999999999" customHeight="1"/>
    <row r="2237" ht="19.899999999999999" customHeight="1"/>
    <row r="2238" ht="19.899999999999999" customHeight="1"/>
    <row r="2239" ht="19.899999999999999" customHeight="1"/>
    <row r="2240" ht="19.899999999999999" customHeight="1"/>
    <row r="2241" ht="19.899999999999999" customHeight="1"/>
    <row r="2242" ht="19.899999999999999" customHeight="1"/>
    <row r="2243" ht="19.899999999999999" customHeight="1"/>
    <row r="2244" ht="19.899999999999999" customHeight="1"/>
    <row r="2245" ht="19.899999999999999" customHeight="1"/>
    <row r="2246" ht="19.899999999999999" customHeight="1"/>
    <row r="2247" ht="19.899999999999999" customHeight="1"/>
    <row r="2248" ht="19.899999999999999" customHeight="1"/>
    <row r="2249" ht="19.899999999999999" customHeight="1"/>
    <row r="2250" ht="19.899999999999999" customHeight="1"/>
    <row r="2251" ht="19.899999999999999" customHeight="1"/>
    <row r="2252" ht="19.899999999999999" customHeight="1"/>
    <row r="2253" ht="19.899999999999999" customHeight="1"/>
    <row r="2254" ht="19.899999999999999" customHeight="1"/>
    <row r="2255" ht="19.899999999999999" customHeight="1"/>
    <row r="2256" ht="19.899999999999999" customHeight="1"/>
    <row r="2257" ht="19.899999999999999" customHeight="1"/>
    <row r="2258" ht="19.899999999999999" customHeight="1"/>
    <row r="2259" ht="19.899999999999999" customHeight="1"/>
    <row r="2260" ht="19.899999999999999" customHeight="1"/>
    <row r="2261" ht="19.899999999999999" customHeight="1"/>
    <row r="2262" ht="19.899999999999999" customHeight="1"/>
    <row r="2263" ht="19.899999999999999" customHeight="1"/>
    <row r="2264" ht="19.899999999999999" customHeight="1"/>
    <row r="2265" ht="19.899999999999999" customHeight="1"/>
    <row r="2266" ht="19.899999999999999" customHeight="1"/>
    <row r="2267" ht="19.899999999999999" customHeight="1"/>
    <row r="2268" ht="19.899999999999999" customHeight="1"/>
    <row r="2269" ht="19.899999999999999" customHeight="1"/>
    <row r="2270" ht="19.899999999999999" customHeight="1"/>
    <row r="2271" ht="19.899999999999999" customHeight="1"/>
    <row r="2272" ht="19.899999999999999" customHeight="1"/>
    <row r="2273" ht="19.899999999999999" customHeight="1"/>
    <row r="2274" ht="19.899999999999999" customHeight="1"/>
    <row r="2275" ht="19.899999999999999" customHeight="1"/>
    <row r="2276" ht="19.899999999999999" customHeight="1"/>
    <row r="2277" ht="19.899999999999999" customHeight="1"/>
    <row r="2278" ht="19.899999999999999" customHeight="1"/>
    <row r="2279" ht="19.899999999999999" customHeight="1"/>
    <row r="2280" ht="19.899999999999999" customHeight="1"/>
    <row r="2281" ht="19.899999999999999" customHeight="1"/>
    <row r="2282" ht="19.899999999999999" customHeight="1"/>
    <row r="2283" ht="19.899999999999999" customHeight="1"/>
    <row r="2284" ht="19.899999999999999" customHeight="1"/>
    <row r="2285" ht="19.899999999999999" customHeight="1"/>
    <row r="2286" ht="19.899999999999999" customHeight="1"/>
    <row r="2287" ht="19.899999999999999" customHeight="1"/>
    <row r="2288" ht="19.899999999999999" customHeight="1"/>
    <row r="2289" ht="19.899999999999999" customHeight="1"/>
    <row r="2290" ht="19.899999999999999" customHeight="1"/>
    <row r="2291" ht="19.899999999999999" customHeight="1"/>
    <row r="2292" ht="19.899999999999999" customHeight="1"/>
    <row r="2293" ht="19.899999999999999" customHeight="1"/>
    <row r="2294" ht="19.899999999999999" customHeight="1"/>
    <row r="2295" ht="19.899999999999999" customHeight="1"/>
    <row r="2296" ht="19.899999999999999" customHeight="1"/>
    <row r="2297" ht="19.899999999999999" customHeight="1"/>
    <row r="2298" ht="19.899999999999999" customHeight="1"/>
    <row r="2299" ht="19.899999999999999" customHeight="1"/>
    <row r="2300" ht="19.899999999999999" customHeight="1"/>
    <row r="2301" ht="19.899999999999999" customHeight="1"/>
    <row r="2302" ht="19.899999999999999" customHeight="1"/>
    <row r="2303" ht="19.899999999999999" customHeight="1"/>
    <row r="2304" ht="19.899999999999999" customHeight="1"/>
    <row r="2305" ht="19.899999999999999" customHeight="1"/>
    <row r="2306" ht="19.899999999999999" customHeight="1"/>
    <row r="2307" ht="19.899999999999999" customHeight="1"/>
    <row r="2308" ht="19.899999999999999" customHeight="1"/>
    <row r="2309" ht="19.899999999999999" customHeight="1"/>
    <row r="2310" ht="19.899999999999999" customHeight="1"/>
    <row r="2311" ht="19.899999999999999" customHeight="1"/>
    <row r="2312" ht="19.899999999999999" customHeight="1"/>
    <row r="2313" ht="19.899999999999999" customHeight="1"/>
    <row r="2314" ht="19.899999999999999" customHeight="1"/>
    <row r="2315" ht="19.899999999999999" customHeight="1"/>
    <row r="2316" ht="19.899999999999999" customHeight="1"/>
    <row r="2317" ht="19.899999999999999" customHeight="1"/>
    <row r="2318" ht="19.899999999999999" customHeight="1"/>
    <row r="2319" ht="19.899999999999999" customHeight="1"/>
    <row r="2320" ht="19.899999999999999" customHeight="1"/>
    <row r="2321" ht="19.899999999999999" customHeight="1"/>
    <row r="2322" ht="19.899999999999999" customHeight="1"/>
    <row r="2323" ht="19.899999999999999" customHeight="1"/>
    <row r="2324" ht="19.899999999999999" customHeight="1"/>
    <row r="2325" ht="19.899999999999999" customHeight="1"/>
    <row r="2326" ht="19.899999999999999" customHeight="1"/>
    <row r="2327" ht="19.899999999999999" customHeight="1"/>
    <row r="2328" ht="19.899999999999999" customHeight="1"/>
    <row r="2329" ht="19.899999999999999" customHeight="1"/>
    <row r="2330" ht="19.899999999999999" customHeight="1"/>
    <row r="2331" ht="19.899999999999999" customHeight="1"/>
    <row r="2332" ht="19.899999999999999" customHeight="1"/>
    <row r="2333" ht="19.899999999999999" customHeight="1"/>
    <row r="2334" ht="19.899999999999999" customHeight="1"/>
    <row r="2335" ht="19.899999999999999" customHeight="1"/>
    <row r="2336" ht="19.899999999999999" customHeight="1"/>
    <row r="2337" ht="19.899999999999999" customHeight="1"/>
    <row r="2338" ht="19.899999999999999" customHeight="1"/>
    <row r="2339" ht="19.899999999999999" customHeight="1"/>
    <row r="2340" ht="19.899999999999999" customHeight="1"/>
    <row r="2341" ht="19.899999999999999" customHeight="1"/>
    <row r="2342" ht="19.899999999999999" customHeight="1"/>
    <row r="2343" ht="19.899999999999999" customHeight="1"/>
    <row r="2344" ht="19.899999999999999" customHeight="1"/>
    <row r="2345" ht="19.899999999999999" customHeight="1"/>
    <row r="2346" ht="19.899999999999999" customHeight="1"/>
    <row r="2347" ht="19.899999999999999" customHeight="1"/>
    <row r="2348" ht="19.899999999999999" customHeight="1"/>
    <row r="2349" ht="19.899999999999999" customHeight="1"/>
    <row r="2350" ht="19.899999999999999" customHeight="1"/>
    <row r="2351" ht="19.899999999999999" customHeight="1"/>
    <row r="2352" ht="19.899999999999999" customHeight="1"/>
    <row r="2353" ht="19.899999999999999" customHeight="1"/>
    <row r="2354" ht="19.899999999999999" customHeight="1"/>
    <row r="2355" ht="19.899999999999999" customHeight="1"/>
    <row r="2356" ht="19.899999999999999" customHeight="1"/>
    <row r="2357" ht="19.899999999999999" customHeight="1"/>
    <row r="2358" ht="19.899999999999999" customHeight="1"/>
    <row r="2359" ht="19.899999999999999" customHeight="1"/>
    <row r="2360" ht="19.899999999999999" customHeight="1"/>
    <row r="2361" ht="19.899999999999999" customHeight="1"/>
    <row r="2362" ht="19.899999999999999" customHeight="1"/>
    <row r="2363" ht="19.899999999999999" customHeight="1"/>
    <row r="2364" ht="19.899999999999999" customHeight="1"/>
    <row r="2365" ht="19.899999999999999" customHeight="1"/>
    <row r="2366" ht="19.899999999999999" customHeight="1"/>
    <row r="2367" ht="19.899999999999999" customHeight="1"/>
    <row r="2368" ht="19.899999999999999" customHeight="1"/>
    <row r="2369" ht="19.899999999999999" customHeight="1"/>
    <row r="2370" ht="19.899999999999999" customHeight="1"/>
    <row r="2371" ht="19.899999999999999" customHeight="1"/>
    <row r="2372" ht="19.899999999999999" customHeight="1"/>
    <row r="2373" ht="19.899999999999999" customHeight="1"/>
    <row r="2374" ht="19.899999999999999" customHeight="1"/>
    <row r="2375" ht="19.899999999999999" customHeight="1"/>
    <row r="2376" ht="19.899999999999999" customHeight="1"/>
    <row r="2377" ht="19.899999999999999" customHeight="1"/>
    <row r="2378" ht="19.899999999999999" customHeight="1"/>
    <row r="2379" ht="19.899999999999999" customHeight="1"/>
    <row r="2380" ht="19.899999999999999" customHeight="1"/>
    <row r="2381" ht="19.899999999999999" customHeight="1"/>
    <row r="2382" ht="19.899999999999999" customHeight="1"/>
    <row r="2383" ht="19.899999999999999" customHeight="1"/>
    <row r="2384" ht="19.899999999999999" customHeight="1"/>
    <row r="2385" ht="19.899999999999999" customHeight="1"/>
    <row r="2386" ht="19.899999999999999" customHeight="1"/>
    <row r="2387" ht="19.899999999999999" customHeight="1"/>
    <row r="2388" ht="19.899999999999999" customHeight="1"/>
    <row r="2389" ht="19.899999999999999" customHeight="1"/>
    <row r="2390" ht="19.899999999999999" customHeight="1"/>
    <row r="2391" ht="19.899999999999999" customHeight="1"/>
    <row r="2392" ht="19.899999999999999" customHeight="1"/>
    <row r="2393" ht="19.899999999999999" customHeight="1"/>
    <row r="2394" ht="19.899999999999999" customHeight="1"/>
    <row r="2395" ht="19.899999999999999" customHeight="1"/>
    <row r="2396" ht="19.899999999999999" customHeight="1"/>
    <row r="2397" ht="19.899999999999999" customHeight="1"/>
    <row r="2398" ht="19.899999999999999" customHeight="1"/>
    <row r="2399" ht="19.899999999999999" customHeight="1"/>
    <row r="2400" ht="19.899999999999999" customHeight="1"/>
    <row r="2401" ht="19.899999999999999" customHeight="1"/>
    <row r="2402" ht="19.899999999999999" customHeight="1"/>
    <row r="2403" ht="19.899999999999999" customHeight="1"/>
    <row r="2404" ht="19.899999999999999" customHeight="1"/>
    <row r="2405" ht="19.899999999999999" customHeight="1"/>
    <row r="2406" ht="19.899999999999999" customHeight="1"/>
    <row r="2407" ht="19.899999999999999" customHeight="1"/>
    <row r="2408" ht="19.899999999999999" customHeight="1"/>
    <row r="2409" ht="19.899999999999999" customHeight="1"/>
    <row r="2410" ht="19.899999999999999" customHeight="1"/>
    <row r="2411" ht="19.899999999999999" customHeight="1"/>
    <row r="2412" ht="19.899999999999999" customHeight="1"/>
    <row r="2413" ht="19.899999999999999" customHeight="1"/>
    <row r="2414" ht="19.899999999999999" customHeight="1"/>
    <row r="2415" ht="19.899999999999999" customHeight="1"/>
    <row r="2416" ht="19.899999999999999" customHeight="1"/>
    <row r="2417" ht="19.899999999999999" customHeight="1"/>
    <row r="2418" ht="19.899999999999999" customHeight="1"/>
    <row r="2419" ht="19.899999999999999" customHeight="1"/>
    <row r="2420" ht="19.899999999999999" customHeight="1"/>
    <row r="2421" ht="19.899999999999999" customHeight="1"/>
    <row r="2422" ht="19.899999999999999" customHeight="1"/>
    <row r="2423" ht="19.899999999999999" customHeight="1"/>
    <row r="2424" ht="19.899999999999999" customHeight="1"/>
    <row r="2425" ht="19.899999999999999" customHeight="1"/>
    <row r="2426" ht="19.899999999999999" customHeight="1"/>
    <row r="2427" ht="19.899999999999999" customHeight="1"/>
    <row r="2428" ht="19.899999999999999" customHeight="1"/>
    <row r="2429" ht="19.899999999999999" customHeight="1"/>
    <row r="2430" ht="19.899999999999999" customHeight="1"/>
    <row r="2431" ht="19.899999999999999" customHeight="1"/>
    <row r="2432" ht="19.899999999999999" customHeight="1"/>
    <row r="2433" ht="19.899999999999999" customHeight="1"/>
    <row r="2434" ht="19.899999999999999" customHeight="1"/>
    <row r="2435" ht="19.899999999999999" customHeight="1"/>
    <row r="2436" ht="19.899999999999999" customHeight="1"/>
    <row r="2437" ht="19.899999999999999" customHeight="1"/>
    <row r="2438" ht="19.899999999999999" customHeight="1"/>
    <row r="2439" ht="19.899999999999999" customHeight="1"/>
    <row r="2440" ht="19.899999999999999" customHeight="1"/>
    <row r="2441" ht="19.899999999999999" customHeight="1"/>
    <row r="2442" ht="19.899999999999999" customHeight="1"/>
    <row r="2443" ht="19.899999999999999" customHeight="1"/>
    <row r="2444" ht="19.899999999999999" customHeight="1"/>
    <row r="2445" ht="19.899999999999999" customHeight="1"/>
    <row r="2446" ht="19.899999999999999" customHeight="1"/>
    <row r="2447" ht="19.899999999999999" customHeight="1"/>
    <row r="2448" ht="19.899999999999999" customHeight="1"/>
    <row r="2449" ht="19.899999999999999" customHeight="1"/>
    <row r="2450" ht="19.899999999999999" customHeight="1"/>
    <row r="2451" ht="19.899999999999999" customHeight="1"/>
    <row r="2452" ht="19.899999999999999" customHeight="1"/>
    <row r="2453" ht="19.899999999999999" customHeight="1"/>
    <row r="2454" ht="19.899999999999999" customHeight="1"/>
    <row r="2455" ht="19.899999999999999" customHeight="1"/>
    <row r="2456" ht="19.899999999999999" customHeight="1"/>
    <row r="2457" ht="19.899999999999999" customHeight="1"/>
    <row r="2458" ht="19.899999999999999" customHeight="1"/>
    <row r="2459" ht="19.899999999999999" customHeight="1"/>
    <row r="2460" ht="19.899999999999999" customHeight="1"/>
    <row r="2461" ht="19.899999999999999" customHeight="1"/>
    <row r="2462" ht="19.899999999999999" customHeight="1"/>
    <row r="2463" ht="19.899999999999999" customHeight="1"/>
    <row r="2464" ht="19.899999999999999" customHeight="1"/>
    <row r="2465" ht="19.899999999999999" customHeight="1"/>
    <row r="2466" ht="19.899999999999999" customHeight="1"/>
    <row r="2467" ht="19.899999999999999" customHeight="1"/>
    <row r="2468" ht="19.899999999999999" customHeight="1"/>
    <row r="2469" ht="19.899999999999999" customHeight="1"/>
    <row r="2470" ht="19.899999999999999" customHeight="1"/>
    <row r="2471" ht="19.899999999999999" customHeight="1"/>
    <row r="2472" ht="19.899999999999999" customHeight="1"/>
    <row r="2473" ht="19.899999999999999" customHeight="1"/>
    <row r="2474" ht="19.899999999999999" customHeight="1"/>
    <row r="2475" ht="19.899999999999999" customHeight="1"/>
    <row r="2476" ht="19.899999999999999" customHeight="1"/>
    <row r="2477" ht="19.899999999999999" customHeight="1"/>
    <row r="2478" ht="19.899999999999999" customHeight="1"/>
    <row r="2479" ht="19.899999999999999" customHeight="1"/>
    <row r="2480" ht="19.899999999999999" customHeight="1"/>
    <row r="2481" ht="19.899999999999999" customHeight="1"/>
    <row r="2482" ht="19.899999999999999" customHeight="1"/>
    <row r="2483" ht="19.899999999999999" customHeight="1"/>
    <row r="2484" ht="19.899999999999999" customHeight="1"/>
    <row r="2485" ht="19.899999999999999" customHeight="1"/>
    <row r="2486" ht="19.899999999999999" customHeight="1"/>
    <row r="2487" ht="19.899999999999999" customHeight="1"/>
    <row r="2488" ht="19.899999999999999" customHeight="1"/>
    <row r="2489" ht="19.899999999999999" customHeight="1"/>
    <row r="2490" ht="19.899999999999999" customHeight="1"/>
    <row r="2491" ht="19.899999999999999" customHeight="1"/>
    <row r="2492" ht="19.899999999999999" customHeight="1"/>
    <row r="2493" ht="19.899999999999999" customHeight="1"/>
    <row r="2494" ht="19.899999999999999" customHeight="1"/>
    <row r="2495" ht="19.899999999999999" customHeight="1"/>
    <row r="2496" ht="19.899999999999999" customHeight="1"/>
    <row r="2497" ht="19.899999999999999" customHeight="1"/>
    <row r="2498" ht="19.899999999999999" customHeight="1"/>
    <row r="2499" ht="19.899999999999999" customHeight="1"/>
    <row r="2500" ht="19.899999999999999" customHeight="1"/>
    <row r="2501" ht="19.899999999999999" customHeight="1"/>
    <row r="2502" ht="19.899999999999999" customHeight="1"/>
    <row r="2503" ht="19.899999999999999" customHeight="1"/>
    <row r="2504" ht="19.899999999999999" customHeight="1"/>
    <row r="2505" ht="19.899999999999999" customHeight="1"/>
    <row r="2506" ht="19.899999999999999" customHeight="1"/>
    <row r="2507" ht="19.899999999999999" customHeight="1"/>
    <row r="2508" ht="19.899999999999999" customHeight="1"/>
    <row r="2509" ht="19.899999999999999" customHeight="1"/>
    <row r="2510" ht="19.899999999999999" customHeight="1"/>
    <row r="2511" ht="19.899999999999999" customHeight="1"/>
    <row r="2512" ht="19.899999999999999" customHeight="1"/>
    <row r="2513" ht="19.899999999999999" customHeight="1"/>
    <row r="2514" ht="19.899999999999999" customHeight="1"/>
    <row r="2515" ht="19.899999999999999" customHeight="1"/>
    <row r="2516" ht="19.899999999999999" customHeight="1"/>
    <row r="2517" ht="19.899999999999999" customHeight="1"/>
    <row r="2518" ht="19.899999999999999" customHeight="1"/>
    <row r="2519" ht="19.899999999999999" customHeight="1"/>
    <row r="2520" ht="19.899999999999999" customHeight="1"/>
    <row r="2521" ht="19.899999999999999" customHeight="1"/>
    <row r="2522" ht="19.899999999999999" customHeight="1"/>
    <row r="2523" ht="19.899999999999999" customHeight="1"/>
    <row r="2524" ht="19.899999999999999" customHeight="1"/>
    <row r="2525" ht="19.899999999999999" customHeight="1"/>
    <row r="2526" ht="19.899999999999999" customHeight="1"/>
    <row r="2527" ht="19.899999999999999" customHeight="1"/>
    <row r="2528" ht="19.899999999999999" customHeight="1"/>
    <row r="2529" ht="19.899999999999999" customHeight="1"/>
    <row r="2530" ht="19.899999999999999" customHeight="1"/>
    <row r="2531" ht="19.899999999999999" customHeight="1"/>
    <row r="2532" ht="19.899999999999999" customHeight="1"/>
    <row r="2533" ht="19.899999999999999" customHeight="1"/>
    <row r="2534" ht="19.899999999999999" customHeight="1"/>
    <row r="2535" ht="19.899999999999999" customHeight="1"/>
    <row r="2536" ht="19.899999999999999" customHeight="1"/>
    <row r="2537" ht="19.899999999999999" customHeight="1"/>
    <row r="2538" ht="19.899999999999999" customHeight="1"/>
    <row r="2539" ht="19.899999999999999" customHeight="1"/>
    <row r="2540" ht="19.899999999999999" customHeight="1"/>
    <row r="2541" ht="19.899999999999999" customHeight="1"/>
    <row r="2542" ht="19.899999999999999" customHeight="1"/>
    <row r="2543" ht="19.899999999999999" customHeight="1"/>
    <row r="2544" ht="19.899999999999999" customHeight="1"/>
    <row r="2545" ht="19.899999999999999" customHeight="1"/>
    <row r="2546" ht="19.899999999999999" customHeight="1"/>
    <row r="2547" ht="19.899999999999999" customHeight="1"/>
    <row r="2548" ht="19.899999999999999" customHeight="1"/>
    <row r="2549" ht="19.899999999999999" customHeight="1"/>
    <row r="2550" ht="19.899999999999999" customHeight="1"/>
    <row r="2551" ht="19.899999999999999" customHeight="1"/>
    <row r="2552" ht="19.899999999999999" customHeight="1"/>
    <row r="2553" ht="19.899999999999999" customHeight="1"/>
    <row r="2554" ht="19.899999999999999" customHeight="1"/>
    <row r="2555" ht="19.899999999999999" customHeight="1"/>
    <row r="2556" ht="19.899999999999999" customHeight="1"/>
    <row r="2557" ht="19.899999999999999" customHeight="1"/>
    <row r="2558" ht="19.899999999999999" customHeight="1"/>
    <row r="2559" ht="19.899999999999999" customHeight="1"/>
    <row r="2560" ht="19.899999999999999" customHeight="1"/>
    <row r="2561" ht="19.899999999999999" customHeight="1"/>
    <row r="2562" ht="19.899999999999999" customHeight="1"/>
    <row r="2563" ht="19.899999999999999" customHeight="1"/>
    <row r="2564" ht="19.899999999999999" customHeight="1"/>
    <row r="2565" ht="19.899999999999999" customHeight="1"/>
    <row r="2566" ht="19.899999999999999" customHeight="1"/>
    <row r="2567" ht="19.899999999999999" customHeight="1"/>
    <row r="2568" ht="19.899999999999999" customHeight="1"/>
    <row r="2569" ht="19.899999999999999" customHeight="1"/>
    <row r="2570" ht="19.899999999999999" customHeight="1"/>
    <row r="2571" ht="19.899999999999999" customHeight="1"/>
    <row r="2572" ht="19.899999999999999" customHeight="1"/>
    <row r="2573" ht="19.899999999999999" customHeight="1"/>
    <row r="2574" ht="19.899999999999999" customHeight="1"/>
    <row r="2575" ht="19.899999999999999" customHeight="1"/>
    <row r="2576" ht="19.899999999999999" customHeight="1"/>
    <row r="2577" ht="19.899999999999999" customHeight="1"/>
    <row r="2578" ht="19.899999999999999" customHeight="1"/>
    <row r="2579" ht="19.899999999999999" customHeight="1"/>
    <row r="2580" ht="19.899999999999999" customHeight="1"/>
    <row r="2581" ht="19.899999999999999" customHeight="1"/>
    <row r="2582" ht="19.899999999999999" customHeight="1"/>
    <row r="2583" ht="19.899999999999999" customHeight="1"/>
    <row r="2584" ht="19.899999999999999" customHeight="1"/>
    <row r="2585" ht="19.899999999999999" customHeight="1"/>
    <row r="2586" ht="19.899999999999999" customHeight="1"/>
    <row r="2587" ht="19.899999999999999" customHeight="1"/>
    <row r="2588" ht="19.899999999999999" customHeight="1"/>
    <row r="2589" ht="19.899999999999999" customHeight="1"/>
    <row r="2590" ht="19.899999999999999" customHeight="1"/>
    <row r="2591" ht="19.899999999999999" customHeight="1"/>
    <row r="2592" ht="19.899999999999999" customHeight="1"/>
    <row r="2593" ht="19.899999999999999" customHeight="1"/>
    <row r="2594" ht="19.899999999999999" customHeight="1"/>
    <row r="2595" ht="19.899999999999999" customHeight="1"/>
    <row r="2596" ht="19.899999999999999" customHeight="1"/>
    <row r="2597" ht="19.899999999999999" customHeight="1"/>
    <row r="2598" ht="19.899999999999999" customHeight="1"/>
    <row r="2599" ht="19.899999999999999" customHeight="1"/>
    <row r="2600" ht="19.899999999999999" customHeight="1"/>
    <row r="2601" ht="19.899999999999999" customHeight="1"/>
    <row r="2602" ht="19.899999999999999" customHeight="1"/>
    <row r="2603" ht="19.899999999999999" customHeight="1"/>
    <row r="2604" ht="19.899999999999999" customHeight="1"/>
    <row r="2605" ht="19.899999999999999" customHeight="1"/>
    <row r="2606" ht="19.899999999999999" customHeight="1"/>
    <row r="2607" ht="19.899999999999999" customHeight="1"/>
    <row r="2608" ht="19.899999999999999" customHeight="1"/>
    <row r="2609" ht="19.899999999999999" customHeight="1"/>
    <row r="2610" ht="19.899999999999999" customHeight="1"/>
    <row r="2611" ht="19.899999999999999" customHeight="1"/>
    <row r="2612" ht="19.899999999999999" customHeight="1"/>
    <row r="2613" ht="19.899999999999999" customHeight="1"/>
    <row r="2614" ht="19.899999999999999" customHeight="1"/>
    <row r="2615" ht="19.899999999999999" customHeight="1"/>
    <row r="2616" ht="19.899999999999999" customHeight="1"/>
    <row r="2617" ht="19.899999999999999" customHeight="1"/>
    <row r="2618" ht="19.899999999999999" customHeight="1"/>
    <row r="2619" ht="19.899999999999999" customHeight="1"/>
    <row r="2620" ht="19.899999999999999" customHeight="1"/>
    <row r="2621" ht="19.899999999999999" customHeight="1"/>
    <row r="2622" ht="19.899999999999999" customHeight="1"/>
    <row r="2623" ht="19.899999999999999" customHeight="1"/>
    <row r="2624" ht="19.899999999999999" customHeight="1"/>
    <row r="2625" ht="19.899999999999999" customHeight="1"/>
    <row r="2626" ht="19.899999999999999" customHeight="1"/>
    <row r="2627" ht="19.899999999999999" customHeight="1"/>
    <row r="2628" ht="19.899999999999999" customHeight="1"/>
    <row r="2629" ht="19.899999999999999" customHeight="1"/>
    <row r="2630" ht="19.899999999999999" customHeight="1"/>
    <row r="2631" ht="19.899999999999999" customHeight="1"/>
    <row r="2632" ht="19.899999999999999" customHeight="1"/>
    <row r="2633" ht="19.899999999999999" customHeight="1"/>
    <row r="2634" ht="19.899999999999999" customHeight="1"/>
    <row r="2635" ht="19.899999999999999" customHeight="1"/>
    <row r="2636" ht="19.899999999999999" customHeight="1"/>
    <row r="2637" ht="19.899999999999999" customHeight="1"/>
    <row r="2638" ht="19.899999999999999" customHeight="1"/>
    <row r="2639" ht="19.899999999999999" customHeight="1"/>
    <row r="2640" ht="19.899999999999999" customHeight="1"/>
    <row r="2641" ht="19.899999999999999" customHeight="1"/>
    <row r="2642" ht="19.899999999999999" customHeight="1"/>
    <row r="2643" ht="19.899999999999999" customHeight="1"/>
    <row r="2644" ht="19.899999999999999" customHeight="1"/>
    <row r="2645" ht="19.899999999999999" customHeight="1"/>
    <row r="2646" ht="19.899999999999999" customHeight="1"/>
    <row r="2647" ht="19.899999999999999" customHeight="1"/>
    <row r="2648" ht="19.899999999999999" customHeight="1"/>
    <row r="2649" ht="19.899999999999999" customHeight="1"/>
    <row r="2650" ht="19.899999999999999" customHeight="1"/>
    <row r="2651" ht="19.899999999999999" customHeight="1"/>
    <row r="2652" ht="19.899999999999999" customHeight="1"/>
    <row r="2653" ht="19.899999999999999" customHeight="1"/>
    <row r="2654" ht="19.899999999999999" customHeight="1"/>
    <row r="2655" ht="19.899999999999999" customHeight="1"/>
    <row r="2656" ht="19.899999999999999" customHeight="1"/>
    <row r="2657" ht="19.899999999999999" customHeight="1"/>
    <row r="2658" ht="19.899999999999999" customHeight="1"/>
    <row r="2659" ht="19.899999999999999" customHeight="1"/>
    <row r="2660" ht="19.899999999999999" customHeight="1"/>
    <row r="2661" ht="19.899999999999999" customHeight="1"/>
    <row r="2662" ht="19.899999999999999" customHeight="1"/>
    <row r="2663" ht="19.899999999999999" customHeight="1"/>
    <row r="2664" ht="19.899999999999999" customHeight="1"/>
    <row r="2665" ht="19.899999999999999" customHeight="1"/>
    <row r="2666" ht="19.899999999999999" customHeight="1"/>
    <row r="2667" ht="19.899999999999999" customHeight="1"/>
    <row r="2668" ht="19.899999999999999" customHeight="1"/>
    <row r="2669" ht="19.899999999999999" customHeight="1"/>
    <row r="2670" ht="19.899999999999999" customHeight="1"/>
    <row r="2671" ht="19.899999999999999" customHeight="1"/>
    <row r="2672" ht="19.899999999999999" customHeight="1"/>
    <row r="2673" ht="19.899999999999999" customHeight="1"/>
    <row r="2674" ht="19.899999999999999" customHeight="1"/>
    <row r="2675" ht="19.899999999999999" customHeight="1"/>
    <row r="2676" ht="19.899999999999999" customHeight="1"/>
    <row r="2677" ht="19.899999999999999" customHeight="1"/>
    <row r="2678" ht="19.899999999999999" customHeight="1"/>
    <row r="2679" ht="19.899999999999999" customHeight="1"/>
    <row r="2680" ht="19.899999999999999" customHeight="1"/>
    <row r="2681" ht="19.899999999999999" customHeight="1"/>
    <row r="2682" ht="19.899999999999999" customHeight="1"/>
    <row r="2683" ht="19.899999999999999" customHeight="1"/>
    <row r="2684" ht="19.899999999999999" customHeight="1"/>
    <row r="2685" ht="19.899999999999999" customHeight="1"/>
    <row r="2686" ht="19.899999999999999" customHeight="1"/>
    <row r="2687" ht="19.899999999999999" customHeight="1"/>
    <row r="2688" ht="19.899999999999999" customHeight="1"/>
    <row r="2689" ht="19.899999999999999" customHeight="1"/>
    <row r="2690" ht="19.899999999999999" customHeight="1"/>
    <row r="2691" ht="19.899999999999999" customHeight="1"/>
    <row r="2692" ht="19.899999999999999" customHeight="1"/>
    <row r="2693" ht="19.899999999999999" customHeight="1"/>
    <row r="2694" ht="19.899999999999999" customHeight="1"/>
    <row r="2695" ht="19.899999999999999" customHeight="1"/>
    <row r="2696" ht="19.899999999999999" customHeight="1"/>
    <row r="2697" ht="19.899999999999999" customHeight="1"/>
    <row r="2698" ht="19.899999999999999" customHeight="1"/>
    <row r="2699" ht="19.899999999999999" customHeight="1"/>
    <row r="2700" ht="19.899999999999999" customHeight="1"/>
    <row r="2701" ht="19.899999999999999" customHeight="1"/>
    <row r="2702" ht="19.899999999999999" customHeight="1"/>
    <row r="2703" ht="19.899999999999999" customHeight="1"/>
    <row r="2704" ht="19.899999999999999" customHeight="1"/>
    <row r="2705" ht="19.899999999999999" customHeight="1"/>
    <row r="2706" ht="19.899999999999999" customHeight="1"/>
    <row r="2707" ht="19.899999999999999" customHeight="1"/>
    <row r="2708" ht="19.899999999999999" customHeight="1"/>
    <row r="2709" ht="19.899999999999999" customHeight="1"/>
    <row r="2710" ht="19.899999999999999" customHeight="1"/>
    <row r="2711" ht="19.899999999999999" customHeight="1"/>
    <row r="2712" ht="19.899999999999999" customHeight="1"/>
    <row r="2713" ht="19.899999999999999" customHeight="1"/>
    <row r="2714" ht="19.899999999999999" customHeight="1"/>
    <row r="2715" ht="19.899999999999999" customHeight="1"/>
    <row r="2716" ht="19.899999999999999" customHeight="1"/>
    <row r="2717" ht="19.899999999999999" customHeight="1"/>
    <row r="2718" ht="19.899999999999999" customHeight="1"/>
    <row r="2719" ht="19.899999999999999" customHeight="1"/>
    <row r="2720" ht="19.899999999999999" customHeight="1"/>
    <row r="2721" ht="19.899999999999999" customHeight="1"/>
    <row r="2722" ht="19.899999999999999" customHeight="1"/>
    <row r="2723" ht="19.899999999999999" customHeight="1"/>
    <row r="2724" ht="19.899999999999999" customHeight="1"/>
    <row r="2725" ht="19.899999999999999" customHeight="1"/>
    <row r="2726" ht="19.899999999999999" customHeight="1"/>
    <row r="2727" ht="19.899999999999999" customHeight="1"/>
    <row r="2728" ht="19.899999999999999" customHeight="1"/>
    <row r="2729" ht="19.899999999999999" customHeight="1"/>
    <row r="2730" ht="19.899999999999999" customHeight="1"/>
    <row r="2731" ht="19.899999999999999" customHeight="1"/>
    <row r="2732" ht="19.899999999999999" customHeight="1"/>
    <row r="2733" ht="19.899999999999999" customHeight="1"/>
    <row r="2734" ht="19.899999999999999" customHeight="1"/>
    <row r="2735" ht="19.899999999999999" customHeight="1"/>
    <row r="2736" ht="19.899999999999999" customHeight="1"/>
    <row r="2737" ht="19.899999999999999" customHeight="1"/>
    <row r="2738" ht="19.899999999999999" customHeight="1"/>
    <row r="2739" ht="19.899999999999999" customHeight="1"/>
    <row r="2740" ht="19.899999999999999" customHeight="1"/>
    <row r="2741" ht="19.899999999999999" customHeight="1"/>
    <row r="2742" ht="19.899999999999999" customHeight="1"/>
    <row r="2743" ht="19.899999999999999" customHeight="1"/>
    <row r="2744" ht="19.899999999999999" customHeight="1"/>
    <row r="2745" ht="19.899999999999999" customHeight="1"/>
    <row r="2746" ht="19.899999999999999" customHeight="1"/>
    <row r="2747" ht="19.899999999999999" customHeight="1"/>
    <row r="2748" ht="19.899999999999999" customHeight="1"/>
    <row r="2749" ht="19.899999999999999" customHeight="1"/>
    <row r="2750" ht="19.899999999999999" customHeight="1"/>
    <row r="2751" ht="19.899999999999999" customHeight="1"/>
    <row r="2752" ht="19.899999999999999" customHeight="1"/>
    <row r="2753" ht="19.899999999999999" customHeight="1"/>
    <row r="2754" ht="19.899999999999999" customHeight="1"/>
    <row r="2755" ht="19.899999999999999" customHeight="1"/>
    <row r="2756" ht="19.899999999999999" customHeight="1"/>
    <row r="2757" ht="19.899999999999999" customHeight="1"/>
    <row r="2758" ht="19.899999999999999" customHeight="1"/>
    <row r="2759" ht="19.899999999999999" customHeight="1"/>
    <row r="2760" ht="19.899999999999999" customHeight="1"/>
    <row r="2761" ht="19.899999999999999" customHeight="1"/>
    <row r="2762" ht="19.899999999999999" customHeight="1"/>
    <row r="2763" ht="19.899999999999999" customHeight="1"/>
    <row r="2764" ht="19.899999999999999" customHeight="1"/>
    <row r="2765" ht="19.899999999999999" customHeight="1"/>
    <row r="2766" ht="19.899999999999999" customHeight="1"/>
    <row r="2767" ht="19.899999999999999" customHeight="1"/>
    <row r="2768" ht="19.899999999999999" customHeight="1"/>
    <row r="2769" ht="19.899999999999999" customHeight="1"/>
    <row r="2770" ht="19.899999999999999" customHeight="1"/>
    <row r="2771" ht="19.899999999999999" customHeight="1"/>
    <row r="2772" ht="19.899999999999999" customHeight="1"/>
    <row r="2773" ht="19.899999999999999" customHeight="1"/>
    <row r="2774" ht="19.899999999999999" customHeight="1"/>
    <row r="2775" ht="19.899999999999999" customHeight="1"/>
    <row r="2776" ht="19.899999999999999" customHeight="1"/>
    <row r="2777" ht="19.899999999999999" customHeight="1"/>
    <row r="2778" ht="19.899999999999999" customHeight="1"/>
    <row r="2779" ht="19.899999999999999" customHeight="1"/>
    <row r="2780" ht="19.899999999999999" customHeight="1"/>
    <row r="2781" ht="19.899999999999999" customHeight="1"/>
    <row r="2782" ht="19.899999999999999" customHeight="1"/>
    <row r="2783" ht="19.899999999999999" customHeight="1"/>
    <row r="2784" ht="19.899999999999999" customHeight="1"/>
    <row r="2785" ht="19.899999999999999" customHeight="1"/>
    <row r="2786" ht="19.899999999999999" customHeight="1"/>
    <row r="2787" ht="19.899999999999999" customHeight="1"/>
    <row r="2788" ht="19.899999999999999" customHeight="1"/>
    <row r="2789" ht="19.899999999999999" customHeight="1"/>
    <row r="2790" ht="19.899999999999999" customHeight="1"/>
    <row r="2791" ht="19.899999999999999" customHeight="1"/>
    <row r="2792" ht="19.899999999999999" customHeight="1"/>
    <row r="2793" ht="19.899999999999999" customHeight="1"/>
    <row r="2794" ht="19.899999999999999" customHeight="1"/>
    <row r="2795" ht="19.899999999999999" customHeight="1"/>
    <row r="2796" ht="19.899999999999999" customHeight="1"/>
    <row r="2797" ht="19.899999999999999" customHeight="1"/>
    <row r="2798" ht="19.899999999999999" customHeight="1"/>
    <row r="2799" ht="19.899999999999999" customHeight="1"/>
    <row r="2800" ht="19.899999999999999" customHeight="1"/>
    <row r="2801" ht="19.899999999999999" customHeight="1"/>
    <row r="2802" ht="19.899999999999999" customHeight="1"/>
    <row r="2803" ht="19.899999999999999" customHeight="1"/>
    <row r="2804" ht="19.899999999999999" customHeight="1"/>
    <row r="2805" ht="19.899999999999999" customHeight="1"/>
    <row r="2806" ht="19.899999999999999" customHeight="1"/>
    <row r="2807" ht="19.899999999999999" customHeight="1"/>
    <row r="2808" ht="19.899999999999999" customHeight="1"/>
    <row r="2809" ht="19.899999999999999" customHeight="1"/>
    <row r="2810" ht="19.899999999999999" customHeight="1"/>
    <row r="2811" ht="19.899999999999999" customHeight="1"/>
    <row r="2812" ht="19.899999999999999" customHeight="1"/>
    <row r="2813" ht="19.899999999999999" customHeight="1"/>
    <row r="2814" ht="19.899999999999999" customHeight="1"/>
    <row r="2815" ht="19.899999999999999" customHeight="1"/>
    <row r="2816" ht="19.899999999999999" customHeight="1"/>
    <row r="2817" ht="19.899999999999999" customHeight="1"/>
    <row r="2818" ht="19.899999999999999" customHeight="1"/>
    <row r="2819" ht="19.899999999999999" customHeight="1"/>
    <row r="2820" ht="19.899999999999999" customHeight="1"/>
    <row r="2821" ht="19.899999999999999" customHeight="1"/>
    <row r="2822" ht="19.899999999999999" customHeight="1"/>
    <row r="2823" ht="19.899999999999999" customHeight="1"/>
    <row r="2824" ht="19.899999999999999" customHeight="1"/>
    <row r="2825" ht="19.899999999999999" customHeight="1"/>
    <row r="2826" ht="19.899999999999999" customHeight="1"/>
    <row r="2827" ht="19.899999999999999" customHeight="1"/>
    <row r="2828" ht="19.899999999999999" customHeight="1"/>
    <row r="2829" ht="19.899999999999999" customHeight="1"/>
    <row r="2830" ht="19.899999999999999" customHeight="1"/>
    <row r="2831" ht="19.899999999999999" customHeight="1"/>
    <row r="2832" ht="19.899999999999999" customHeight="1"/>
    <row r="2833" ht="19.899999999999999" customHeight="1"/>
    <row r="2834" ht="19.899999999999999" customHeight="1"/>
    <row r="2835" ht="19.899999999999999" customHeight="1"/>
    <row r="2836" ht="19.899999999999999" customHeight="1"/>
    <row r="2837" ht="19.899999999999999" customHeight="1"/>
    <row r="2838" ht="19.899999999999999" customHeight="1"/>
    <row r="2839" ht="19.899999999999999" customHeight="1"/>
    <row r="2840" ht="19.899999999999999" customHeight="1"/>
    <row r="2841" ht="19.899999999999999" customHeight="1"/>
    <row r="2842" ht="19.899999999999999" customHeight="1"/>
    <row r="2843" ht="19.899999999999999" customHeight="1"/>
    <row r="2844" ht="19.899999999999999" customHeight="1"/>
    <row r="2845" ht="19.899999999999999" customHeight="1"/>
    <row r="2846" ht="19.899999999999999" customHeight="1"/>
    <row r="2847" ht="19.899999999999999" customHeight="1"/>
    <row r="2848" ht="19.899999999999999" customHeight="1"/>
    <row r="2849" ht="19.899999999999999" customHeight="1"/>
    <row r="2850" ht="19.899999999999999" customHeight="1"/>
    <row r="2851" ht="19.899999999999999" customHeight="1"/>
    <row r="2852" ht="19.899999999999999" customHeight="1"/>
    <row r="2853" ht="19.899999999999999" customHeight="1"/>
    <row r="2854" ht="19.899999999999999" customHeight="1"/>
    <row r="2855" ht="19.899999999999999" customHeight="1"/>
    <row r="2856" ht="19.899999999999999" customHeight="1"/>
    <row r="2857" ht="19.899999999999999" customHeight="1"/>
    <row r="2858" ht="19.899999999999999" customHeight="1"/>
    <row r="2859" ht="19.899999999999999" customHeight="1"/>
    <row r="2860" ht="19.899999999999999" customHeight="1"/>
    <row r="2861" ht="19.899999999999999" customHeight="1"/>
    <row r="2862" ht="19.899999999999999" customHeight="1"/>
    <row r="2863" ht="19.899999999999999" customHeight="1"/>
    <row r="2864" ht="19.899999999999999" customHeight="1"/>
    <row r="2865" ht="19.899999999999999" customHeight="1"/>
    <row r="2866" ht="19.899999999999999" customHeight="1"/>
    <row r="2867" ht="19.899999999999999" customHeight="1"/>
    <row r="2868" ht="19.899999999999999" customHeight="1"/>
    <row r="2869" ht="19.899999999999999" customHeight="1"/>
    <row r="2870" ht="19.899999999999999" customHeight="1"/>
    <row r="2871" ht="19.899999999999999" customHeight="1"/>
    <row r="2872" ht="19.899999999999999" customHeight="1"/>
    <row r="2873" ht="19.899999999999999" customHeight="1"/>
    <row r="2874" ht="19.899999999999999" customHeight="1"/>
    <row r="2875" ht="19.899999999999999" customHeight="1"/>
    <row r="2876" ht="19.899999999999999" customHeight="1"/>
    <row r="2877" ht="19.899999999999999" customHeight="1"/>
    <row r="2878" ht="19.899999999999999" customHeight="1"/>
    <row r="2879" ht="19.899999999999999" customHeight="1"/>
    <row r="2880" ht="19.899999999999999" customHeight="1"/>
    <row r="2881" ht="19.899999999999999" customHeight="1"/>
    <row r="2882" ht="19.899999999999999" customHeight="1"/>
    <row r="2883" ht="19.899999999999999" customHeight="1"/>
    <row r="2884" ht="19.899999999999999" customHeight="1"/>
    <row r="2885" ht="19.899999999999999" customHeight="1"/>
    <row r="2886" ht="19.899999999999999" customHeight="1"/>
    <row r="2887" ht="19.899999999999999" customHeight="1"/>
    <row r="2888" ht="19.899999999999999" customHeight="1"/>
    <row r="2889" ht="19.899999999999999" customHeight="1"/>
    <row r="2890" ht="19.899999999999999" customHeight="1"/>
    <row r="2891" ht="19.899999999999999" customHeight="1"/>
    <row r="2892" ht="19.899999999999999" customHeight="1"/>
    <row r="2893" ht="19.899999999999999" customHeight="1"/>
    <row r="2894" ht="19.899999999999999" customHeight="1"/>
    <row r="2895" ht="19.899999999999999" customHeight="1"/>
    <row r="2896" ht="19.899999999999999" customHeight="1"/>
    <row r="2897" ht="19.899999999999999" customHeight="1"/>
    <row r="2898" ht="19.899999999999999" customHeight="1"/>
    <row r="2899" ht="19.899999999999999" customHeight="1"/>
    <row r="2900" ht="19.899999999999999" customHeight="1"/>
    <row r="2901" ht="19.899999999999999" customHeight="1"/>
    <row r="2902" ht="19.899999999999999" customHeight="1"/>
    <row r="2903" ht="19.899999999999999" customHeight="1"/>
    <row r="2904" ht="19.899999999999999" customHeight="1"/>
    <row r="2905" ht="19.899999999999999" customHeight="1"/>
    <row r="2906" ht="19.899999999999999" customHeight="1"/>
    <row r="2907" ht="19.899999999999999" customHeight="1"/>
    <row r="2908" ht="19.899999999999999" customHeight="1"/>
    <row r="2909" ht="19.899999999999999" customHeight="1"/>
    <row r="2910" ht="19.899999999999999" customHeight="1"/>
    <row r="2911" ht="19.899999999999999" customHeight="1"/>
    <row r="2912" ht="19.899999999999999" customHeight="1"/>
    <row r="2913" ht="19.899999999999999" customHeight="1"/>
    <row r="2914" ht="19.899999999999999" customHeight="1"/>
    <row r="2915" ht="19.899999999999999" customHeight="1"/>
    <row r="2916" ht="19.899999999999999" customHeight="1"/>
    <row r="2917" ht="19.899999999999999" customHeight="1"/>
    <row r="2918" ht="19.899999999999999" customHeight="1"/>
    <row r="2919" ht="19.899999999999999" customHeight="1"/>
    <row r="2920" ht="19.899999999999999" customHeight="1"/>
    <row r="2921" ht="19.899999999999999" customHeight="1"/>
    <row r="2922" ht="19.899999999999999" customHeight="1"/>
    <row r="2923" ht="19.899999999999999" customHeight="1"/>
    <row r="2924" ht="19.899999999999999" customHeight="1"/>
    <row r="2925" ht="19.899999999999999" customHeight="1"/>
    <row r="2926" ht="19.899999999999999" customHeight="1"/>
    <row r="2927" ht="19.899999999999999" customHeight="1"/>
    <row r="2928" ht="19.899999999999999" customHeight="1"/>
    <row r="2929" ht="19.899999999999999" customHeight="1"/>
    <row r="2930" ht="19.899999999999999" customHeight="1"/>
    <row r="2931" ht="19.899999999999999" customHeight="1"/>
    <row r="2932" ht="19.899999999999999" customHeight="1"/>
    <row r="2933" ht="19.899999999999999" customHeight="1"/>
    <row r="2934" ht="19.899999999999999" customHeight="1"/>
    <row r="2935" ht="19.899999999999999" customHeight="1"/>
    <row r="2936" ht="19.899999999999999" customHeight="1"/>
    <row r="2937" ht="19.899999999999999" customHeight="1"/>
    <row r="2938" ht="19.899999999999999" customHeight="1"/>
    <row r="2939" ht="19.899999999999999" customHeight="1"/>
    <row r="2940" ht="19.899999999999999" customHeight="1"/>
    <row r="2941" ht="19.899999999999999" customHeight="1"/>
    <row r="2942" ht="19.899999999999999" customHeight="1"/>
    <row r="2943" ht="19.899999999999999" customHeight="1"/>
    <row r="2944" ht="19.899999999999999" customHeight="1"/>
    <row r="2945" ht="19.899999999999999" customHeight="1"/>
    <row r="2946" ht="19.899999999999999" customHeight="1"/>
    <row r="2947" ht="19.899999999999999" customHeight="1"/>
    <row r="2948" ht="19.899999999999999" customHeight="1"/>
    <row r="2949" ht="19.899999999999999" customHeight="1"/>
    <row r="2950" ht="19.899999999999999" customHeight="1"/>
    <row r="2951" ht="19.899999999999999" customHeight="1"/>
    <row r="2952" ht="19.899999999999999" customHeight="1"/>
    <row r="2953" ht="19.899999999999999" customHeight="1"/>
    <row r="2954" ht="19.899999999999999" customHeight="1"/>
    <row r="2955" ht="19.899999999999999" customHeight="1"/>
    <row r="2956" ht="19.899999999999999" customHeight="1"/>
    <row r="2957" ht="19.899999999999999" customHeight="1"/>
    <row r="2958" ht="19.899999999999999" customHeight="1"/>
    <row r="2959" ht="19.899999999999999" customHeight="1"/>
    <row r="2960" ht="19.899999999999999" customHeight="1"/>
    <row r="2961" ht="19.899999999999999" customHeight="1"/>
    <row r="2962" ht="19.899999999999999" customHeight="1"/>
    <row r="2963" ht="19.899999999999999" customHeight="1"/>
    <row r="2964" ht="19.899999999999999" customHeight="1"/>
    <row r="2965" ht="19.899999999999999" customHeight="1"/>
    <row r="2966" ht="19.899999999999999" customHeight="1"/>
    <row r="2967" ht="19.899999999999999" customHeight="1"/>
    <row r="2968" ht="19.899999999999999" customHeight="1"/>
    <row r="2969" ht="19.899999999999999" customHeight="1"/>
    <row r="2970" ht="19.899999999999999" customHeight="1"/>
    <row r="2971" ht="19.899999999999999" customHeight="1"/>
    <row r="2972" ht="19.899999999999999" customHeight="1"/>
    <row r="2973" ht="19.899999999999999" customHeight="1"/>
    <row r="2974" ht="19.899999999999999" customHeight="1"/>
    <row r="2975" ht="19.899999999999999" customHeight="1"/>
    <row r="2976" ht="19.899999999999999" customHeight="1"/>
    <row r="2977" ht="19.899999999999999" customHeight="1"/>
    <row r="2978" ht="19.899999999999999" customHeight="1"/>
    <row r="2979" ht="19.899999999999999" customHeight="1"/>
    <row r="2980" ht="19.899999999999999" customHeight="1"/>
    <row r="2981" ht="19.899999999999999" customHeight="1"/>
    <row r="2982" ht="19.899999999999999" customHeight="1"/>
    <row r="2983" ht="19.899999999999999" customHeight="1"/>
    <row r="2984" ht="19.899999999999999" customHeight="1"/>
    <row r="2985" ht="19.899999999999999" customHeight="1"/>
    <row r="2986" ht="19.899999999999999" customHeight="1"/>
    <row r="2987" ht="19.899999999999999" customHeight="1"/>
    <row r="2988" ht="19.899999999999999" customHeight="1"/>
    <row r="2989" ht="19.899999999999999" customHeight="1"/>
    <row r="2990" ht="19.899999999999999" customHeight="1"/>
    <row r="2991" ht="19.899999999999999" customHeight="1"/>
    <row r="2992" ht="19.899999999999999" customHeight="1"/>
    <row r="2993" ht="19.899999999999999" customHeight="1"/>
    <row r="2994" ht="19.899999999999999" customHeight="1"/>
    <row r="2995" ht="19.899999999999999" customHeight="1"/>
    <row r="2996" ht="19.899999999999999" customHeight="1"/>
    <row r="2997" ht="19.899999999999999" customHeight="1"/>
    <row r="2998" ht="19.899999999999999" customHeight="1"/>
    <row r="2999" ht="19.899999999999999" customHeight="1"/>
    <row r="3000" ht="19.899999999999999" customHeight="1"/>
    <row r="3001" ht="19.899999999999999" customHeight="1"/>
    <row r="3002" ht="19.899999999999999" customHeight="1"/>
    <row r="3003" ht="19.899999999999999" customHeight="1"/>
    <row r="3004" ht="19.899999999999999" customHeight="1"/>
    <row r="3005" ht="19.899999999999999" customHeight="1"/>
    <row r="3006" ht="19.899999999999999" customHeight="1"/>
    <row r="3007" ht="19.899999999999999" customHeight="1"/>
    <row r="3008" ht="19.899999999999999" customHeight="1"/>
    <row r="3009" ht="19.899999999999999" customHeight="1"/>
    <row r="3010" ht="19.899999999999999" customHeight="1"/>
    <row r="3011" ht="19.899999999999999" customHeight="1"/>
    <row r="3012" ht="19.899999999999999" customHeight="1"/>
    <row r="3013" ht="19.899999999999999" customHeight="1"/>
    <row r="3014" ht="19.899999999999999" customHeight="1"/>
    <row r="3015" ht="19.899999999999999" customHeight="1"/>
    <row r="3016" ht="19.899999999999999" customHeight="1"/>
    <row r="3017" ht="19.899999999999999" customHeight="1"/>
    <row r="3018" ht="19.899999999999999" customHeight="1"/>
    <row r="3019" ht="19.899999999999999" customHeight="1"/>
    <row r="3020" ht="19.899999999999999" customHeight="1"/>
    <row r="3021" ht="19.899999999999999" customHeight="1"/>
    <row r="3022" ht="19.899999999999999" customHeight="1"/>
    <row r="3023" ht="19.899999999999999" customHeight="1"/>
    <row r="3024" ht="19.899999999999999" customHeight="1"/>
    <row r="3025" ht="19.899999999999999" customHeight="1"/>
    <row r="3026" ht="19.899999999999999" customHeight="1"/>
    <row r="3027" ht="19.899999999999999" customHeight="1"/>
    <row r="3028" ht="19.899999999999999" customHeight="1"/>
    <row r="3029" ht="19.899999999999999" customHeight="1"/>
    <row r="3030" ht="19.899999999999999" customHeight="1"/>
    <row r="3031" ht="19.899999999999999" customHeight="1"/>
    <row r="3032" ht="19.899999999999999" customHeight="1"/>
    <row r="3033" ht="19.899999999999999" customHeight="1"/>
    <row r="3034" ht="19.899999999999999" customHeight="1"/>
    <row r="3035" ht="19.899999999999999" customHeight="1"/>
    <row r="3036" ht="19.899999999999999" customHeight="1"/>
    <row r="3037" ht="19.899999999999999" customHeight="1"/>
    <row r="3038" ht="19.899999999999999" customHeight="1"/>
    <row r="3039" ht="19.899999999999999" customHeight="1"/>
    <row r="3040" ht="19.899999999999999" customHeight="1"/>
    <row r="3041" ht="19.899999999999999" customHeight="1"/>
    <row r="3042" ht="19.899999999999999" customHeight="1"/>
    <row r="3043" ht="19.899999999999999" customHeight="1"/>
    <row r="3044" ht="19.899999999999999" customHeight="1"/>
    <row r="3045" ht="19.899999999999999" customHeight="1"/>
    <row r="3046" ht="19.899999999999999" customHeight="1"/>
    <row r="3047" ht="19.899999999999999" customHeight="1"/>
    <row r="3048" ht="19.899999999999999" customHeight="1"/>
    <row r="3049" ht="19.899999999999999" customHeight="1"/>
    <row r="3050" ht="19.899999999999999" customHeight="1"/>
    <row r="3051" ht="19.899999999999999" customHeight="1"/>
    <row r="3052" ht="19.899999999999999" customHeight="1"/>
    <row r="3053" ht="19.899999999999999" customHeight="1"/>
    <row r="3054" ht="19.899999999999999" customHeight="1"/>
    <row r="3055" ht="19.899999999999999" customHeight="1"/>
    <row r="3056" ht="19.899999999999999" customHeight="1"/>
    <row r="3057" ht="19.899999999999999" customHeight="1"/>
    <row r="3058" ht="19.899999999999999" customHeight="1"/>
    <row r="3059" ht="19.899999999999999" customHeight="1"/>
    <row r="3060" ht="19.899999999999999" customHeight="1"/>
    <row r="3061" ht="19.899999999999999" customHeight="1"/>
    <row r="3062" ht="19.899999999999999" customHeight="1"/>
    <row r="3063" ht="19.899999999999999" customHeight="1"/>
    <row r="3064" ht="19.899999999999999" customHeight="1"/>
    <row r="3065" ht="19.899999999999999" customHeight="1"/>
    <row r="3066" ht="19.899999999999999" customHeight="1"/>
    <row r="3067" ht="19.899999999999999" customHeight="1"/>
    <row r="3068" ht="19.899999999999999" customHeight="1"/>
    <row r="3069" ht="19.899999999999999" customHeight="1"/>
    <row r="3070" ht="19.899999999999999" customHeight="1"/>
    <row r="3071" ht="19.899999999999999" customHeight="1"/>
    <row r="3072" ht="19.899999999999999" customHeight="1"/>
    <row r="3073" ht="19.899999999999999" customHeight="1"/>
    <row r="3074" ht="19.899999999999999" customHeight="1"/>
    <row r="3075" ht="19.899999999999999" customHeight="1"/>
    <row r="3076" ht="19.899999999999999" customHeight="1"/>
    <row r="3077" ht="19.899999999999999" customHeight="1"/>
    <row r="3078" ht="19.899999999999999" customHeight="1"/>
    <row r="3079" ht="19.899999999999999" customHeight="1"/>
    <row r="3080" ht="19.899999999999999" customHeight="1"/>
    <row r="3081" ht="19.899999999999999" customHeight="1"/>
    <row r="3082" ht="19.899999999999999" customHeight="1"/>
    <row r="3083" ht="19.899999999999999" customHeight="1"/>
    <row r="3084" ht="19.899999999999999" customHeight="1"/>
    <row r="3085" ht="19.899999999999999" customHeight="1"/>
    <row r="3086" ht="19.899999999999999" customHeight="1"/>
    <row r="3087" ht="19.899999999999999" customHeight="1"/>
    <row r="3088" ht="19.899999999999999" customHeight="1"/>
    <row r="3089" ht="19.899999999999999" customHeight="1"/>
    <row r="3090" ht="19.899999999999999" customHeight="1"/>
    <row r="3091" ht="19.899999999999999" customHeight="1"/>
    <row r="3092" ht="19.899999999999999" customHeight="1"/>
    <row r="3093" ht="19.899999999999999" customHeight="1"/>
    <row r="3094" ht="19.899999999999999" customHeight="1"/>
    <row r="3095" ht="19.899999999999999" customHeight="1"/>
    <row r="3096" ht="19.899999999999999" customHeight="1"/>
    <row r="3097" ht="19.899999999999999" customHeight="1"/>
    <row r="3098" ht="19.899999999999999" customHeight="1"/>
    <row r="3099" ht="19.899999999999999" customHeight="1"/>
    <row r="3100" ht="19.899999999999999" customHeight="1"/>
    <row r="3101" ht="19.899999999999999" customHeight="1"/>
    <row r="3102" ht="19.899999999999999" customHeight="1"/>
    <row r="3103" ht="19.899999999999999" customHeight="1"/>
    <row r="3104" ht="19.899999999999999" customHeight="1"/>
    <row r="3105" ht="19.899999999999999" customHeight="1"/>
    <row r="3106" ht="19.899999999999999" customHeight="1"/>
    <row r="3107" ht="19.899999999999999" customHeight="1"/>
    <row r="3108" ht="19.899999999999999" customHeight="1"/>
    <row r="3109" ht="19.899999999999999" customHeight="1"/>
    <row r="3110" ht="19.899999999999999" customHeight="1"/>
    <row r="3111" ht="19.899999999999999" customHeight="1"/>
    <row r="3112" ht="19.899999999999999" customHeight="1"/>
    <row r="3113" ht="19.899999999999999" customHeight="1"/>
    <row r="3114" ht="19.899999999999999" customHeight="1"/>
    <row r="3115" ht="19.899999999999999" customHeight="1"/>
    <row r="3116" ht="19.899999999999999" customHeight="1"/>
    <row r="3117" ht="19.899999999999999" customHeight="1"/>
    <row r="3118" ht="19.899999999999999" customHeight="1"/>
    <row r="3119" ht="19.899999999999999" customHeight="1"/>
    <row r="3120" ht="19.899999999999999" customHeight="1"/>
    <row r="3121" ht="19.899999999999999" customHeight="1"/>
    <row r="3122" ht="19.899999999999999" customHeight="1"/>
    <row r="3123" ht="19.899999999999999" customHeight="1"/>
    <row r="3124" ht="19.899999999999999" customHeight="1"/>
    <row r="3125" ht="19.899999999999999" customHeight="1"/>
    <row r="3126" ht="19.899999999999999" customHeight="1"/>
    <row r="3127" ht="19.899999999999999" customHeight="1"/>
    <row r="3128" ht="19.899999999999999" customHeight="1"/>
    <row r="3129" ht="19.899999999999999" customHeight="1"/>
    <row r="3130" ht="19.899999999999999" customHeight="1"/>
    <row r="3131" ht="19.899999999999999" customHeight="1"/>
    <row r="3132" ht="19.899999999999999" customHeight="1"/>
    <row r="3133" ht="19.899999999999999" customHeight="1"/>
    <row r="3134" ht="19.899999999999999" customHeight="1"/>
    <row r="3135" ht="19.899999999999999" customHeight="1"/>
    <row r="3136" ht="19.899999999999999" customHeight="1"/>
    <row r="3137" ht="19.899999999999999" customHeight="1"/>
    <row r="3138" ht="19.899999999999999" customHeight="1"/>
    <row r="3139" ht="19.899999999999999" customHeight="1"/>
    <row r="3140" ht="19.899999999999999" customHeight="1"/>
    <row r="3141" ht="19.899999999999999" customHeight="1"/>
    <row r="3142" ht="19.899999999999999" customHeight="1"/>
    <row r="3143" ht="19.899999999999999" customHeight="1"/>
    <row r="3144" ht="19.899999999999999" customHeight="1"/>
    <row r="3145" ht="19.899999999999999" customHeight="1"/>
    <row r="3146" ht="19.899999999999999" customHeight="1"/>
    <row r="3147" ht="19.899999999999999" customHeight="1"/>
    <row r="3148" ht="19.899999999999999" customHeight="1"/>
    <row r="3149" ht="19.899999999999999" customHeight="1"/>
    <row r="3150" ht="19.899999999999999" customHeight="1"/>
    <row r="3151" ht="19.899999999999999" customHeight="1"/>
    <row r="3152" ht="19.899999999999999" customHeight="1"/>
    <row r="3153" ht="19.899999999999999" customHeight="1"/>
    <row r="3154" ht="19.899999999999999" customHeight="1"/>
    <row r="3155" ht="19.899999999999999" customHeight="1"/>
    <row r="3156" ht="19.899999999999999" customHeight="1"/>
    <row r="3157" ht="19.899999999999999" customHeight="1"/>
    <row r="3158" ht="19.899999999999999" customHeight="1"/>
    <row r="3159" ht="19.899999999999999" customHeight="1"/>
    <row r="3160" ht="19.899999999999999" customHeight="1"/>
    <row r="3161" ht="19.899999999999999" customHeight="1"/>
    <row r="3162" ht="19.899999999999999" customHeight="1"/>
    <row r="3163" ht="19.899999999999999" customHeight="1"/>
    <row r="3164" ht="19.899999999999999" customHeight="1"/>
    <row r="3165" ht="19.899999999999999" customHeight="1"/>
    <row r="3166" ht="19.899999999999999" customHeight="1"/>
    <row r="3167" ht="19.899999999999999" customHeight="1"/>
    <row r="3168" ht="19.899999999999999" customHeight="1"/>
    <row r="3169" ht="19.899999999999999" customHeight="1"/>
    <row r="3170" ht="19.899999999999999" customHeight="1"/>
    <row r="3171" ht="19.899999999999999" customHeight="1"/>
    <row r="3172" ht="19.899999999999999" customHeight="1"/>
    <row r="3173" ht="19.899999999999999" customHeight="1"/>
    <row r="3174" ht="19.899999999999999" customHeight="1"/>
    <row r="3175" ht="19.899999999999999" customHeight="1"/>
    <row r="3176" ht="19.899999999999999" customHeight="1"/>
    <row r="3177" ht="19.899999999999999" customHeight="1"/>
    <row r="3178" ht="19.899999999999999" customHeight="1"/>
    <row r="3179" ht="19.899999999999999" customHeight="1"/>
    <row r="3180" ht="19.899999999999999" customHeight="1"/>
    <row r="3181" ht="19.899999999999999" customHeight="1"/>
    <row r="3182" ht="19.899999999999999" customHeight="1"/>
    <row r="3183" ht="19.899999999999999" customHeight="1"/>
    <row r="3184" ht="19.899999999999999" customHeight="1"/>
    <row r="3185" ht="19.899999999999999" customHeight="1"/>
    <row r="3186" ht="19.899999999999999" customHeight="1"/>
    <row r="3187" ht="19.899999999999999" customHeight="1"/>
    <row r="3188" ht="19.899999999999999" customHeight="1"/>
    <row r="3189" ht="19.899999999999999" customHeight="1"/>
    <row r="3190" ht="19.899999999999999" customHeight="1"/>
    <row r="3191" ht="19.899999999999999" customHeight="1"/>
    <row r="3192" ht="19.899999999999999" customHeight="1"/>
    <row r="3193" ht="19.899999999999999" customHeight="1"/>
    <row r="3194" ht="19.899999999999999" customHeight="1"/>
    <row r="3195" ht="19.899999999999999" customHeight="1"/>
    <row r="3196" ht="19.899999999999999" customHeight="1"/>
    <row r="3197" ht="19.899999999999999" customHeight="1"/>
    <row r="3198" ht="19.899999999999999" customHeight="1"/>
    <row r="3199" ht="19.899999999999999" customHeight="1"/>
    <row r="3200" ht="19.899999999999999" customHeight="1"/>
    <row r="3201" ht="19.899999999999999" customHeight="1"/>
    <row r="3202" ht="19.899999999999999" customHeight="1"/>
    <row r="3203" ht="19.899999999999999" customHeight="1"/>
    <row r="3204" ht="19.899999999999999" customHeight="1"/>
    <row r="3205" ht="19.899999999999999" customHeight="1"/>
    <row r="3206" ht="19.899999999999999" customHeight="1"/>
    <row r="3207" ht="19.899999999999999" customHeight="1"/>
    <row r="3208" ht="19.899999999999999" customHeight="1"/>
    <row r="3209" ht="19.899999999999999" customHeight="1"/>
    <row r="3210" ht="19.899999999999999" customHeight="1"/>
    <row r="3211" ht="19.899999999999999" customHeight="1"/>
    <row r="3212" ht="19.899999999999999" customHeight="1"/>
    <row r="3213" ht="19.899999999999999" customHeight="1"/>
    <row r="3214" ht="19.899999999999999" customHeight="1"/>
    <row r="3215" ht="19.899999999999999" customHeight="1"/>
    <row r="3216" ht="19.899999999999999" customHeight="1"/>
    <row r="3217" ht="19.899999999999999" customHeight="1"/>
    <row r="3218" ht="19.899999999999999" customHeight="1"/>
    <row r="3219" ht="19.899999999999999" customHeight="1"/>
    <row r="3220" ht="19.899999999999999" customHeight="1"/>
    <row r="3221" ht="19.899999999999999" customHeight="1"/>
    <row r="3222" ht="19.899999999999999" customHeight="1"/>
    <row r="3223" ht="19.899999999999999" customHeight="1"/>
    <row r="3224" ht="19.899999999999999" customHeight="1"/>
    <row r="3225" ht="19.899999999999999" customHeight="1"/>
    <row r="3226" ht="19.899999999999999" customHeight="1"/>
    <row r="3227" ht="19.899999999999999" customHeight="1"/>
    <row r="3228" ht="19.899999999999999" customHeight="1"/>
    <row r="3229" ht="19.899999999999999" customHeight="1"/>
    <row r="3230" ht="19.899999999999999" customHeight="1"/>
    <row r="3231" ht="19.899999999999999" customHeight="1"/>
    <row r="3232" ht="19.899999999999999" customHeight="1"/>
    <row r="3233" ht="19.899999999999999" customHeight="1"/>
    <row r="3234" ht="19.899999999999999" customHeight="1"/>
    <row r="3235" ht="19.899999999999999" customHeight="1"/>
    <row r="3236" ht="19.899999999999999" customHeight="1"/>
    <row r="3237" ht="19.899999999999999" customHeight="1"/>
    <row r="3238" ht="19.899999999999999" customHeight="1"/>
    <row r="3239" ht="19.899999999999999" customHeight="1"/>
    <row r="3240" ht="19.899999999999999" customHeight="1"/>
    <row r="3241" ht="19.899999999999999" customHeight="1"/>
    <row r="3242" ht="19.899999999999999" customHeight="1"/>
    <row r="3243" ht="19.899999999999999" customHeight="1"/>
    <row r="3244" ht="19.899999999999999" customHeight="1"/>
    <row r="3245" ht="19.899999999999999" customHeight="1"/>
    <row r="3246" ht="19.899999999999999" customHeight="1"/>
    <row r="3247" ht="19.899999999999999" customHeight="1"/>
    <row r="3248" ht="19.899999999999999" customHeight="1"/>
    <row r="3249" ht="19.899999999999999" customHeight="1"/>
    <row r="3250" ht="19.899999999999999" customHeight="1"/>
    <row r="3251" ht="19.899999999999999" customHeight="1"/>
    <row r="3252" ht="19.899999999999999" customHeight="1"/>
    <row r="3253" ht="19.899999999999999" customHeight="1"/>
    <row r="3254" ht="19.899999999999999" customHeight="1"/>
    <row r="3255" ht="19.899999999999999" customHeight="1"/>
    <row r="3256" ht="19.899999999999999" customHeight="1"/>
    <row r="3257" ht="19.899999999999999" customHeight="1"/>
    <row r="3258" ht="19.899999999999999" customHeight="1"/>
    <row r="3259" ht="19.899999999999999" customHeight="1"/>
    <row r="3260" ht="19.899999999999999" customHeight="1"/>
    <row r="3261" ht="19.899999999999999" customHeight="1"/>
    <row r="3262" ht="19.899999999999999" customHeight="1"/>
    <row r="3263" ht="19.899999999999999" customHeight="1"/>
    <row r="3264" ht="19.899999999999999" customHeight="1"/>
    <row r="3265" ht="19.899999999999999" customHeight="1"/>
    <row r="3266" ht="19.899999999999999" customHeight="1"/>
    <row r="3267" ht="19.899999999999999" customHeight="1"/>
    <row r="3268" ht="19.899999999999999" customHeight="1"/>
    <row r="3269" ht="19.899999999999999" customHeight="1"/>
    <row r="3270" ht="19.899999999999999" customHeight="1"/>
    <row r="3271" ht="19.899999999999999" customHeight="1"/>
    <row r="3272" ht="19.899999999999999" customHeight="1"/>
    <row r="3273" ht="19.899999999999999" customHeight="1"/>
    <row r="3274" ht="19.899999999999999" customHeight="1"/>
    <row r="3275" ht="19.899999999999999" customHeight="1"/>
    <row r="3276" ht="19.899999999999999" customHeight="1"/>
    <row r="3277" ht="19.899999999999999" customHeight="1"/>
    <row r="3278" ht="19.899999999999999" customHeight="1"/>
    <row r="3279" ht="19.899999999999999" customHeight="1"/>
    <row r="3280" ht="19.899999999999999" customHeight="1"/>
    <row r="3281" ht="19.899999999999999" customHeight="1"/>
    <row r="3282" ht="19.899999999999999" customHeight="1"/>
    <row r="3283" ht="19.899999999999999" customHeight="1"/>
    <row r="3284" ht="19.899999999999999" customHeight="1"/>
    <row r="3285" ht="19.899999999999999" customHeight="1"/>
    <row r="3286" ht="19.899999999999999" customHeight="1"/>
    <row r="3287" ht="19.899999999999999" customHeight="1"/>
    <row r="3288" ht="19.899999999999999" customHeight="1"/>
    <row r="3289" ht="19.899999999999999" customHeight="1"/>
    <row r="3290" ht="19.899999999999999" customHeight="1"/>
    <row r="3291" ht="19.899999999999999" customHeight="1"/>
    <row r="3292" ht="19.899999999999999" customHeight="1"/>
    <row r="3293" ht="19.899999999999999" customHeight="1"/>
    <row r="3294" ht="19.899999999999999" customHeight="1"/>
    <row r="3295" ht="19.899999999999999" customHeight="1"/>
    <row r="3296" ht="19.899999999999999" customHeight="1"/>
    <row r="3297" ht="19.899999999999999" customHeight="1"/>
    <row r="3298" ht="19.899999999999999" customHeight="1"/>
    <row r="3299" ht="19.899999999999999" customHeight="1"/>
    <row r="3300" ht="19.899999999999999" customHeight="1"/>
    <row r="3301" ht="19.899999999999999" customHeight="1"/>
    <row r="3302" ht="19.899999999999999" customHeight="1"/>
    <row r="3303" ht="19.899999999999999" customHeight="1"/>
    <row r="3304" ht="19.899999999999999" customHeight="1"/>
    <row r="3305" ht="19.899999999999999" customHeight="1"/>
    <row r="3306" ht="19.899999999999999" customHeight="1"/>
    <row r="3307" ht="19.899999999999999" customHeight="1"/>
    <row r="3308" ht="19.899999999999999" customHeight="1"/>
    <row r="3309" ht="19.899999999999999" customHeight="1"/>
    <row r="3310" ht="19.899999999999999" customHeight="1"/>
    <row r="3311" ht="19.899999999999999" customHeight="1"/>
    <row r="3312" ht="19.899999999999999" customHeight="1"/>
    <row r="3313" ht="19.899999999999999" customHeight="1"/>
    <row r="3314" ht="19.899999999999999" customHeight="1"/>
    <row r="3315" ht="19.899999999999999" customHeight="1"/>
    <row r="3316" ht="19.899999999999999" customHeight="1"/>
    <row r="3317" ht="19.899999999999999" customHeight="1"/>
    <row r="3318" ht="19.899999999999999" customHeight="1"/>
    <row r="3319" ht="19.899999999999999" customHeight="1"/>
    <row r="3320" ht="19.899999999999999" customHeight="1"/>
    <row r="3321" ht="19.899999999999999" customHeight="1"/>
    <row r="3322" ht="19.899999999999999" customHeight="1"/>
    <row r="3323" ht="19.899999999999999" customHeight="1"/>
    <row r="3324" ht="19.899999999999999" customHeight="1"/>
    <row r="3325" ht="19.899999999999999" customHeight="1"/>
    <row r="3326" ht="19.899999999999999" customHeight="1"/>
    <row r="3327" ht="19.899999999999999" customHeight="1"/>
    <row r="3328" ht="19.899999999999999" customHeight="1"/>
    <row r="3329" ht="19.899999999999999" customHeight="1"/>
    <row r="3330" ht="19.899999999999999" customHeight="1"/>
    <row r="3331" ht="19.899999999999999" customHeight="1"/>
    <row r="3332" ht="19.899999999999999" customHeight="1"/>
    <row r="3333" ht="19.899999999999999" customHeight="1"/>
    <row r="3334" ht="19.899999999999999" customHeight="1"/>
    <row r="3335" ht="19.899999999999999" customHeight="1"/>
    <row r="3336" ht="19.899999999999999" customHeight="1"/>
    <row r="3337" ht="19.899999999999999" customHeight="1"/>
    <row r="3338" ht="19.899999999999999" customHeight="1"/>
    <row r="3339" ht="19.899999999999999" customHeight="1"/>
    <row r="3340" ht="19.899999999999999" customHeight="1"/>
    <row r="3341" ht="19.899999999999999" customHeight="1"/>
    <row r="3342" ht="19.899999999999999" customHeight="1"/>
    <row r="3343" ht="19.899999999999999" customHeight="1"/>
    <row r="3344" ht="19.899999999999999" customHeight="1"/>
    <row r="3345" ht="19.899999999999999" customHeight="1"/>
    <row r="3346" ht="19.899999999999999" customHeight="1"/>
    <row r="3347" ht="19.899999999999999" customHeight="1"/>
    <row r="3348" ht="19.899999999999999" customHeight="1"/>
    <row r="3349" ht="19.899999999999999" customHeight="1"/>
    <row r="3350" ht="19.899999999999999" customHeight="1"/>
    <row r="3351" ht="19.899999999999999" customHeight="1"/>
    <row r="3352" ht="19.899999999999999" customHeight="1"/>
    <row r="3353" ht="19.899999999999999" customHeight="1"/>
    <row r="3354" ht="19.899999999999999" customHeight="1"/>
    <row r="3355" ht="19.899999999999999" customHeight="1"/>
    <row r="3356" ht="19.899999999999999" customHeight="1"/>
    <row r="3357" ht="19.899999999999999" customHeight="1"/>
    <row r="3358" ht="19.899999999999999" customHeight="1"/>
    <row r="3359" ht="19.899999999999999" customHeight="1"/>
    <row r="3360" ht="19.899999999999999" customHeight="1"/>
    <row r="3361" ht="19.899999999999999" customHeight="1"/>
    <row r="3362" ht="19.899999999999999" customHeight="1"/>
    <row r="3363" ht="19.899999999999999" customHeight="1"/>
    <row r="3364" ht="19.899999999999999" customHeight="1"/>
    <row r="3365" ht="19.899999999999999" customHeight="1"/>
    <row r="3366" ht="19.899999999999999" customHeight="1"/>
    <row r="3367" ht="19.899999999999999" customHeight="1"/>
    <row r="3368" ht="19.899999999999999" customHeight="1"/>
    <row r="3369" ht="19.899999999999999" customHeight="1"/>
    <row r="3370" ht="19.899999999999999" customHeight="1"/>
    <row r="3371" ht="19.899999999999999" customHeight="1"/>
    <row r="3372" ht="19.899999999999999" customHeight="1"/>
    <row r="3373" ht="19.899999999999999" customHeight="1"/>
    <row r="3374" ht="19.899999999999999" customHeight="1"/>
    <row r="3375" ht="19.899999999999999" customHeight="1"/>
    <row r="3376" ht="19.899999999999999" customHeight="1"/>
    <row r="3377" ht="19.899999999999999" customHeight="1"/>
    <row r="3378" ht="19.899999999999999" customHeight="1"/>
    <row r="3379" ht="19.899999999999999" customHeight="1"/>
    <row r="3380" ht="19.899999999999999" customHeight="1"/>
    <row r="3381" ht="19.899999999999999" customHeight="1"/>
    <row r="3382" ht="19.899999999999999" customHeight="1"/>
    <row r="3383" ht="19.899999999999999" customHeight="1"/>
    <row r="3384" ht="19.899999999999999" customHeight="1"/>
    <row r="3385" ht="19.899999999999999" customHeight="1"/>
    <row r="3386" ht="19.899999999999999" customHeight="1"/>
    <row r="3387" ht="19.899999999999999" customHeight="1"/>
    <row r="3388" ht="19.899999999999999" customHeight="1"/>
    <row r="3389" ht="19.899999999999999" customHeight="1"/>
    <row r="3390" ht="19.899999999999999" customHeight="1"/>
    <row r="3391" ht="19.899999999999999" customHeight="1"/>
    <row r="3392" ht="19.899999999999999" customHeight="1"/>
    <row r="3393" ht="19.899999999999999" customHeight="1"/>
    <row r="3394" ht="19.899999999999999" customHeight="1"/>
    <row r="3395" ht="19.899999999999999" customHeight="1"/>
    <row r="3396" ht="19.899999999999999" customHeight="1"/>
    <row r="3397" ht="19.899999999999999" customHeight="1"/>
    <row r="3398" ht="19.899999999999999" customHeight="1"/>
    <row r="3399" ht="19.899999999999999" customHeight="1"/>
    <row r="3400" ht="19.899999999999999" customHeight="1"/>
    <row r="3401" ht="19.899999999999999" customHeight="1"/>
    <row r="3402" ht="19.899999999999999" customHeight="1"/>
    <row r="3403" ht="19.899999999999999" customHeight="1"/>
    <row r="3404" ht="19.899999999999999" customHeight="1"/>
    <row r="3405" ht="19.899999999999999" customHeight="1"/>
    <row r="3406" ht="19.899999999999999" customHeight="1"/>
    <row r="3407" ht="19.899999999999999" customHeight="1"/>
    <row r="3408" ht="19.899999999999999" customHeight="1"/>
    <row r="3409" ht="19.899999999999999" customHeight="1"/>
    <row r="3410" ht="19.899999999999999" customHeight="1"/>
    <row r="3411" ht="19.899999999999999" customHeight="1"/>
    <row r="3412" ht="19.899999999999999" customHeight="1"/>
    <row r="3413" ht="19.899999999999999" customHeight="1"/>
    <row r="3414" ht="19.899999999999999" customHeight="1"/>
    <row r="3415" ht="19.899999999999999" customHeight="1"/>
    <row r="3416" ht="19.899999999999999" customHeight="1"/>
    <row r="3417" ht="19.899999999999999" customHeight="1"/>
    <row r="3418" ht="19.899999999999999" customHeight="1"/>
    <row r="3419" ht="19.899999999999999" customHeight="1"/>
    <row r="3420" ht="19.899999999999999" customHeight="1"/>
    <row r="3421" ht="19.899999999999999" customHeight="1"/>
    <row r="3422" ht="19.899999999999999" customHeight="1"/>
    <row r="3423" ht="19.899999999999999" customHeight="1"/>
    <row r="3424" ht="19.899999999999999" customHeight="1"/>
    <row r="3425" ht="19.899999999999999" customHeight="1"/>
    <row r="3426" ht="19.899999999999999" customHeight="1"/>
    <row r="3427" ht="19.899999999999999" customHeight="1"/>
    <row r="3428" ht="19.899999999999999" customHeight="1"/>
    <row r="3429" ht="19.899999999999999" customHeight="1"/>
    <row r="3430" ht="19.899999999999999" customHeight="1"/>
    <row r="3431" ht="19.899999999999999" customHeight="1"/>
    <row r="3432" ht="19.899999999999999" customHeight="1"/>
    <row r="3433" ht="19.899999999999999" customHeight="1"/>
    <row r="3434" ht="19.899999999999999" customHeight="1"/>
    <row r="3435" ht="19.899999999999999" customHeight="1"/>
    <row r="3436" ht="19.899999999999999" customHeight="1"/>
    <row r="3437" ht="19.899999999999999" customHeight="1"/>
    <row r="3438" ht="19.899999999999999" customHeight="1"/>
    <row r="3439" ht="19.899999999999999" customHeight="1"/>
    <row r="3440" ht="19.899999999999999" customHeight="1"/>
    <row r="3441" ht="19.899999999999999" customHeight="1"/>
    <row r="3442" ht="19.899999999999999" customHeight="1"/>
    <row r="3443" ht="19.899999999999999" customHeight="1"/>
    <row r="3444" ht="19.899999999999999" customHeight="1"/>
    <row r="3445" ht="19.899999999999999" customHeight="1"/>
    <row r="3446" ht="19.899999999999999" customHeight="1"/>
    <row r="3447" ht="19.899999999999999" customHeight="1"/>
    <row r="3448" ht="19.899999999999999" customHeight="1"/>
    <row r="3449" ht="19.899999999999999" customHeight="1"/>
    <row r="3450" ht="19.899999999999999" customHeight="1"/>
    <row r="3451" ht="19.899999999999999" customHeight="1"/>
    <row r="3452" ht="19.899999999999999" customHeight="1"/>
    <row r="3453" ht="19.899999999999999" customHeight="1"/>
    <row r="3454" ht="19.899999999999999" customHeight="1"/>
    <row r="3455" ht="19.899999999999999" customHeight="1"/>
    <row r="3456" ht="19.899999999999999" customHeight="1"/>
    <row r="3457" ht="19.899999999999999" customHeight="1"/>
    <row r="3458" ht="19.899999999999999" customHeight="1"/>
    <row r="3459" ht="19.899999999999999" customHeight="1"/>
    <row r="3460" ht="19.899999999999999" customHeight="1"/>
    <row r="3461" ht="19.899999999999999" customHeight="1"/>
    <row r="3462" ht="19.899999999999999" customHeight="1"/>
    <row r="3463" ht="19.899999999999999" customHeight="1"/>
    <row r="3464" ht="19.899999999999999" customHeight="1"/>
    <row r="3465" ht="19.899999999999999" customHeight="1"/>
    <row r="3466" ht="19.899999999999999" customHeight="1"/>
    <row r="3467" ht="19.899999999999999" customHeight="1"/>
    <row r="3468" ht="19.899999999999999" customHeight="1"/>
    <row r="3469" ht="19.899999999999999" customHeight="1"/>
    <row r="3470" ht="19.899999999999999" customHeight="1"/>
    <row r="3471" ht="19.899999999999999" customHeight="1"/>
    <row r="3472" ht="19.899999999999999" customHeight="1"/>
    <row r="3473" ht="19.899999999999999" customHeight="1"/>
    <row r="3474" ht="19.899999999999999" customHeight="1"/>
    <row r="3475" ht="19.899999999999999" customHeight="1"/>
    <row r="3476" ht="19.899999999999999" customHeight="1"/>
    <row r="3477" ht="19.899999999999999" customHeight="1"/>
    <row r="3478" ht="19.899999999999999" customHeight="1"/>
    <row r="3479" ht="19.899999999999999" customHeight="1"/>
    <row r="3480" ht="19.899999999999999" customHeight="1"/>
    <row r="3481" ht="19.899999999999999" customHeight="1"/>
    <row r="3482" ht="19.899999999999999" customHeight="1"/>
    <row r="3483" ht="19.899999999999999" customHeight="1"/>
    <row r="3484" ht="19.899999999999999" customHeight="1"/>
    <row r="3485" ht="19.899999999999999" customHeight="1"/>
    <row r="3486" ht="19.899999999999999" customHeight="1"/>
    <row r="3487" ht="19.899999999999999" customHeight="1"/>
    <row r="3488" ht="19.899999999999999" customHeight="1"/>
    <row r="3489" ht="19.899999999999999" customHeight="1"/>
    <row r="3490" ht="19.899999999999999" customHeight="1"/>
    <row r="3491" ht="19.899999999999999" customHeight="1"/>
    <row r="3492" ht="19.899999999999999" customHeight="1"/>
    <row r="3493" ht="19.899999999999999" customHeight="1"/>
    <row r="3494" ht="19.899999999999999" customHeight="1"/>
    <row r="3495" ht="19.899999999999999" customHeight="1"/>
    <row r="3496" ht="19.899999999999999" customHeight="1"/>
    <row r="3497" ht="19.899999999999999" customHeight="1"/>
    <row r="3498" ht="19.899999999999999" customHeight="1"/>
    <row r="3499" ht="19.899999999999999" customHeight="1"/>
    <row r="3500" ht="19.899999999999999" customHeight="1"/>
    <row r="3501" ht="19.899999999999999" customHeight="1"/>
    <row r="3502" ht="19.899999999999999" customHeight="1"/>
    <row r="3503" ht="19.899999999999999" customHeight="1"/>
    <row r="3504" ht="19.899999999999999" customHeight="1"/>
    <row r="3505" ht="19.899999999999999" customHeight="1"/>
    <row r="3506" ht="19.899999999999999" customHeight="1"/>
    <row r="3507" ht="19.899999999999999" customHeight="1"/>
    <row r="3508" ht="19.899999999999999" customHeight="1"/>
    <row r="3509" ht="19.899999999999999" customHeight="1"/>
    <row r="3510" ht="19.899999999999999" customHeight="1"/>
    <row r="3511" ht="19.899999999999999" customHeight="1"/>
    <row r="3512" ht="19.899999999999999" customHeight="1"/>
    <row r="3513" ht="19.899999999999999" customHeight="1"/>
    <row r="3514" ht="19.899999999999999" customHeight="1"/>
    <row r="3515" ht="19.899999999999999" customHeight="1"/>
    <row r="3516" ht="19.899999999999999" customHeight="1"/>
    <row r="3517" ht="19.899999999999999" customHeight="1"/>
    <row r="3518" ht="19.899999999999999" customHeight="1"/>
    <row r="3519" ht="19.899999999999999" customHeight="1"/>
    <row r="3520" ht="19.899999999999999" customHeight="1"/>
    <row r="3521" ht="19.899999999999999" customHeight="1"/>
    <row r="3522" ht="19.899999999999999" customHeight="1"/>
    <row r="3523" ht="19.899999999999999" customHeight="1"/>
    <row r="3524" ht="19.899999999999999" customHeight="1"/>
    <row r="3525" ht="19.899999999999999" customHeight="1"/>
    <row r="3526" ht="19.899999999999999" customHeight="1"/>
    <row r="3527" ht="19.899999999999999" customHeight="1"/>
    <row r="3528" ht="19.899999999999999" customHeight="1"/>
    <row r="3529" ht="19.899999999999999" customHeight="1"/>
    <row r="3530" ht="19.899999999999999" customHeight="1"/>
    <row r="3531" ht="19.899999999999999" customHeight="1"/>
    <row r="3532" ht="19.899999999999999" customHeight="1"/>
    <row r="3533" ht="19.899999999999999" customHeight="1"/>
    <row r="3534" ht="19.899999999999999" customHeight="1"/>
    <row r="3535" ht="19.899999999999999" customHeight="1"/>
    <row r="3536" ht="19.899999999999999" customHeight="1"/>
    <row r="3537" ht="19.899999999999999" customHeight="1"/>
    <row r="3538" ht="19.899999999999999" customHeight="1"/>
    <row r="3539" ht="19.899999999999999" customHeight="1"/>
    <row r="3540" ht="19.899999999999999" customHeight="1"/>
    <row r="3541" ht="19.899999999999999" customHeight="1"/>
    <row r="3542" ht="19.899999999999999" customHeight="1"/>
    <row r="3543" ht="19.899999999999999" customHeight="1"/>
    <row r="3544" ht="19.899999999999999" customHeight="1"/>
    <row r="3545" ht="19.899999999999999" customHeight="1"/>
    <row r="3546" ht="19.899999999999999" customHeight="1"/>
    <row r="3547" ht="19.899999999999999" customHeight="1"/>
    <row r="3548" ht="19.899999999999999" customHeight="1"/>
    <row r="3549" ht="19.899999999999999" customHeight="1"/>
    <row r="3550" ht="19.899999999999999" customHeight="1"/>
    <row r="3551" ht="19.899999999999999" customHeight="1"/>
    <row r="3552" ht="19.899999999999999" customHeight="1"/>
    <row r="3553" ht="19.899999999999999" customHeight="1"/>
    <row r="3554" ht="19.899999999999999" customHeight="1"/>
    <row r="3555" ht="19.899999999999999" customHeight="1"/>
    <row r="3556" ht="19.899999999999999" customHeight="1"/>
    <row r="3557" ht="19.899999999999999" customHeight="1"/>
    <row r="3558" ht="19.899999999999999" customHeight="1"/>
    <row r="3559" ht="19.899999999999999" customHeight="1"/>
    <row r="3560" ht="19.899999999999999" customHeight="1"/>
    <row r="3561" ht="19.899999999999999" customHeight="1"/>
    <row r="3562" ht="19.899999999999999" customHeight="1"/>
    <row r="3563" ht="19.899999999999999" customHeight="1"/>
    <row r="3564" ht="19.899999999999999" customHeight="1"/>
    <row r="3565" ht="19.899999999999999" customHeight="1"/>
    <row r="3566" ht="19.899999999999999" customHeight="1"/>
    <row r="3567" ht="19.899999999999999" customHeight="1"/>
    <row r="3568" ht="19.899999999999999" customHeight="1"/>
    <row r="3569" ht="19.899999999999999" customHeight="1"/>
    <row r="3570" ht="19.899999999999999" customHeight="1"/>
    <row r="3571" ht="19.899999999999999" customHeight="1"/>
    <row r="3572" ht="19.899999999999999" customHeight="1"/>
    <row r="3573" ht="19.899999999999999" customHeight="1"/>
    <row r="3574" ht="19.899999999999999" customHeight="1"/>
    <row r="3575" ht="19.899999999999999" customHeight="1"/>
    <row r="3576" ht="19.899999999999999" customHeight="1"/>
    <row r="3577" ht="19.899999999999999" customHeight="1"/>
    <row r="3578" ht="19.899999999999999" customHeight="1"/>
    <row r="3579" ht="19.899999999999999" customHeight="1"/>
    <row r="3580" ht="19.899999999999999" customHeight="1"/>
    <row r="3581" ht="19.899999999999999" customHeight="1"/>
    <row r="3582" ht="19.899999999999999" customHeight="1"/>
    <row r="3583" ht="19.899999999999999" customHeight="1"/>
    <row r="3584" ht="19.899999999999999" customHeight="1"/>
    <row r="3585" ht="19.899999999999999" customHeight="1"/>
    <row r="3586" ht="19.899999999999999" customHeight="1"/>
    <row r="3587" ht="19.899999999999999" customHeight="1"/>
    <row r="3588" ht="19.899999999999999" customHeight="1"/>
    <row r="3589" ht="19.899999999999999" customHeight="1"/>
    <row r="3590" ht="19.899999999999999" customHeight="1"/>
    <row r="3591" ht="19.899999999999999" customHeight="1"/>
    <row r="3592" ht="19.899999999999999" customHeight="1"/>
    <row r="3593" ht="19.899999999999999" customHeight="1"/>
    <row r="3594" ht="19.899999999999999" customHeight="1"/>
    <row r="3595" ht="19.899999999999999" customHeight="1"/>
    <row r="3596" ht="19.899999999999999" customHeight="1"/>
    <row r="3597" ht="19.899999999999999" customHeight="1"/>
    <row r="3598" ht="19.899999999999999" customHeight="1"/>
    <row r="3599" ht="19.899999999999999" customHeight="1"/>
    <row r="3600" ht="19.899999999999999" customHeight="1"/>
    <row r="3601" ht="19.899999999999999" customHeight="1"/>
    <row r="3602" ht="19.899999999999999" customHeight="1"/>
    <row r="3603" ht="19.899999999999999" customHeight="1"/>
    <row r="3604" ht="19.899999999999999" customHeight="1"/>
    <row r="3605" ht="19.899999999999999" customHeight="1"/>
    <row r="3606" ht="19.899999999999999" customHeight="1"/>
    <row r="3607" ht="19.899999999999999" customHeight="1"/>
    <row r="3608" ht="19.899999999999999" customHeight="1"/>
    <row r="3609" ht="19.899999999999999" customHeight="1"/>
    <row r="3610" ht="19.899999999999999" customHeight="1"/>
    <row r="3611" ht="19.899999999999999" customHeight="1"/>
    <row r="3612" ht="19.899999999999999" customHeight="1"/>
    <row r="3613" ht="19.899999999999999" customHeight="1"/>
    <row r="3614" ht="19.899999999999999" customHeight="1"/>
    <row r="3615" ht="19.899999999999999" customHeight="1"/>
    <row r="3616" ht="19.899999999999999" customHeight="1"/>
    <row r="3617" ht="19.899999999999999" customHeight="1"/>
    <row r="3618" ht="19.899999999999999" customHeight="1"/>
    <row r="3619" ht="19.899999999999999" customHeight="1"/>
    <row r="3620" ht="19.899999999999999" customHeight="1"/>
    <row r="3621" ht="19.899999999999999" customHeight="1"/>
    <row r="3622" ht="19.899999999999999" customHeight="1"/>
    <row r="3623" ht="19.899999999999999" customHeight="1"/>
    <row r="3624" ht="19.899999999999999" customHeight="1"/>
    <row r="3625" ht="19.899999999999999" customHeight="1"/>
    <row r="3626" ht="19.899999999999999" customHeight="1"/>
    <row r="3627" ht="19.899999999999999" customHeight="1"/>
    <row r="3628" ht="19.899999999999999" customHeight="1"/>
    <row r="3629" ht="19.899999999999999" customHeight="1"/>
    <row r="3630" ht="19.899999999999999" customHeight="1"/>
    <row r="3631" ht="19.899999999999999" customHeight="1"/>
    <row r="3632" ht="19.899999999999999" customHeight="1"/>
    <row r="3633" ht="19.899999999999999" customHeight="1"/>
    <row r="3634" ht="19.899999999999999" customHeight="1"/>
    <row r="3635" ht="19.899999999999999" customHeight="1"/>
    <row r="3636" ht="19.899999999999999" customHeight="1"/>
    <row r="3637" ht="19.899999999999999" customHeight="1"/>
    <row r="3638" ht="19.899999999999999" customHeight="1"/>
    <row r="3639" ht="19.899999999999999" customHeight="1"/>
    <row r="3640" ht="19.899999999999999" customHeight="1"/>
    <row r="3641" ht="19.899999999999999" customHeight="1"/>
    <row r="3642" ht="19.899999999999999" customHeight="1"/>
    <row r="3643" ht="19.899999999999999" customHeight="1"/>
    <row r="3644" ht="19.899999999999999" customHeight="1"/>
    <row r="3645" ht="19.899999999999999" customHeight="1"/>
    <row r="3646" ht="19.899999999999999" customHeight="1"/>
    <row r="3647" ht="19.899999999999999" customHeight="1"/>
    <row r="3648" ht="19.899999999999999" customHeight="1"/>
    <row r="3649" ht="19.899999999999999" customHeight="1"/>
    <row r="3650" ht="19.899999999999999" customHeight="1"/>
    <row r="3651" ht="19.899999999999999" customHeight="1"/>
    <row r="3652" ht="19.899999999999999" customHeight="1"/>
    <row r="3653" ht="19.899999999999999" customHeight="1"/>
    <row r="3654" ht="19.899999999999999" customHeight="1"/>
    <row r="3655" ht="19.899999999999999" customHeight="1"/>
    <row r="3656" ht="19.899999999999999" customHeight="1"/>
    <row r="3657" ht="19.899999999999999" customHeight="1"/>
    <row r="3658" ht="19.899999999999999" customHeight="1"/>
    <row r="3659" ht="19.899999999999999" customHeight="1"/>
    <row r="3660" ht="19.899999999999999" customHeight="1"/>
    <row r="3661" ht="19.899999999999999" customHeight="1"/>
    <row r="3662" ht="19.899999999999999" customHeight="1"/>
    <row r="3663" ht="19.899999999999999" customHeight="1"/>
    <row r="3664" ht="19.899999999999999" customHeight="1"/>
    <row r="3665" ht="19.899999999999999" customHeight="1"/>
    <row r="3666" ht="19.899999999999999" customHeight="1"/>
    <row r="3667" ht="19.899999999999999" customHeight="1"/>
    <row r="3668" ht="19.899999999999999" customHeight="1"/>
    <row r="3669" ht="19.899999999999999" customHeight="1"/>
    <row r="3670" ht="19.899999999999999" customHeight="1"/>
    <row r="3671" ht="19.899999999999999" customHeight="1"/>
    <row r="3672" ht="19.899999999999999" customHeight="1"/>
    <row r="3673" ht="19.899999999999999" customHeight="1"/>
    <row r="3674" ht="19.899999999999999" customHeight="1"/>
    <row r="3675" ht="19.899999999999999" customHeight="1"/>
    <row r="3676" ht="19.899999999999999" customHeight="1"/>
    <row r="3677" ht="19.899999999999999" customHeight="1"/>
    <row r="3678" ht="19.899999999999999" customHeight="1"/>
    <row r="3679" ht="19.899999999999999" customHeight="1"/>
    <row r="3680" ht="19.899999999999999" customHeight="1"/>
    <row r="3681" ht="19.899999999999999" customHeight="1"/>
    <row r="3682" ht="19.899999999999999" customHeight="1"/>
    <row r="3683" ht="19.899999999999999" customHeight="1"/>
    <row r="3684" ht="19.899999999999999" customHeight="1"/>
    <row r="3685" ht="19.899999999999999" customHeight="1"/>
    <row r="3686" ht="19.899999999999999" customHeight="1"/>
    <row r="3687" ht="19.899999999999999" customHeight="1"/>
    <row r="3688" ht="19.899999999999999" customHeight="1"/>
    <row r="3689" ht="19.899999999999999" customHeight="1"/>
    <row r="3690" ht="19.899999999999999" customHeight="1"/>
    <row r="3691" ht="19.899999999999999" customHeight="1"/>
    <row r="3692" ht="19.899999999999999" customHeight="1"/>
    <row r="3693" ht="19.899999999999999" customHeight="1"/>
    <row r="3694" ht="19.899999999999999" customHeight="1"/>
    <row r="3695" ht="19.899999999999999" customHeight="1"/>
    <row r="3696" ht="19.899999999999999" customHeight="1"/>
    <row r="3697" ht="19.899999999999999" customHeight="1"/>
    <row r="3698" ht="19.899999999999999" customHeight="1"/>
    <row r="3699" ht="19.899999999999999" customHeight="1"/>
    <row r="3700" ht="19.899999999999999" customHeight="1"/>
    <row r="3701" ht="19.899999999999999" customHeight="1"/>
    <row r="3702" ht="19.899999999999999" customHeight="1"/>
    <row r="3703" ht="19.899999999999999" customHeight="1"/>
    <row r="3704" ht="19.899999999999999" customHeight="1"/>
    <row r="3705" ht="19.899999999999999" customHeight="1"/>
    <row r="3706" ht="19.899999999999999" customHeight="1"/>
    <row r="3707" ht="19.899999999999999" customHeight="1"/>
    <row r="3708" ht="19.899999999999999" customHeight="1"/>
    <row r="3709" ht="19.899999999999999" customHeight="1"/>
    <row r="3710" ht="19.899999999999999" customHeight="1"/>
    <row r="3711" ht="19.899999999999999" customHeight="1"/>
    <row r="3712" ht="19.899999999999999" customHeight="1"/>
    <row r="3713" ht="19.899999999999999" customHeight="1"/>
    <row r="3714" ht="19.899999999999999" customHeight="1"/>
    <row r="3715" ht="19.899999999999999" customHeight="1"/>
    <row r="3716" ht="19.899999999999999" customHeight="1"/>
    <row r="3717" ht="19.899999999999999" customHeight="1"/>
    <row r="3718" ht="19.899999999999999" customHeight="1"/>
    <row r="3719" ht="19.899999999999999" customHeight="1"/>
    <row r="3720" ht="19.899999999999999" customHeight="1"/>
    <row r="3721" ht="19.899999999999999" customHeight="1"/>
    <row r="3722" ht="19.899999999999999" customHeight="1"/>
    <row r="3723" ht="19.899999999999999" customHeight="1"/>
    <row r="3724" ht="19.899999999999999" customHeight="1"/>
    <row r="3725" ht="19.899999999999999" customHeight="1"/>
    <row r="3726" ht="19.899999999999999" customHeight="1"/>
    <row r="3727" ht="19.899999999999999" customHeight="1"/>
    <row r="3728" ht="19.899999999999999" customHeight="1"/>
    <row r="3729" ht="19.899999999999999" customHeight="1"/>
    <row r="3730" ht="19.899999999999999" customHeight="1"/>
    <row r="3731" ht="19.899999999999999" customHeight="1"/>
    <row r="3732" ht="19.899999999999999" customHeight="1"/>
    <row r="3733" ht="19.899999999999999" customHeight="1"/>
    <row r="3734" ht="19.899999999999999" customHeight="1"/>
    <row r="3735" ht="19.899999999999999" customHeight="1"/>
    <row r="3736" ht="19.899999999999999" customHeight="1"/>
    <row r="3737" ht="19.899999999999999" customHeight="1"/>
    <row r="3738" ht="19.899999999999999" customHeight="1"/>
    <row r="3739" ht="19.899999999999999" customHeight="1"/>
    <row r="3740" ht="19.899999999999999" customHeight="1"/>
    <row r="3741" ht="19.899999999999999" customHeight="1"/>
    <row r="3742" ht="19.899999999999999" customHeight="1"/>
    <row r="3743" ht="19.899999999999999" customHeight="1"/>
    <row r="3744" ht="19.899999999999999" customHeight="1"/>
    <row r="3745" ht="19.899999999999999" customHeight="1"/>
    <row r="3746" ht="19.899999999999999" customHeight="1"/>
    <row r="3747" ht="19.899999999999999" customHeight="1"/>
    <row r="3748" ht="19.899999999999999" customHeight="1"/>
    <row r="3749" ht="19.899999999999999" customHeight="1"/>
    <row r="3750" ht="19.899999999999999" customHeight="1"/>
    <row r="3751" ht="19.899999999999999" customHeight="1"/>
    <row r="3752" ht="19.899999999999999" customHeight="1"/>
    <row r="3753" ht="19.899999999999999" customHeight="1"/>
    <row r="3754" ht="19.899999999999999" customHeight="1"/>
    <row r="3755" ht="19.899999999999999" customHeight="1"/>
    <row r="3756" ht="19.899999999999999" customHeight="1"/>
    <row r="3757" ht="19.899999999999999" customHeight="1"/>
    <row r="3758" ht="19.899999999999999" customHeight="1"/>
    <row r="3759" ht="19.899999999999999" customHeight="1"/>
    <row r="3760" ht="19.899999999999999" customHeight="1"/>
    <row r="3761" ht="19.899999999999999" customHeight="1"/>
    <row r="3762" ht="19.899999999999999" customHeight="1"/>
    <row r="3763" ht="19.899999999999999" customHeight="1"/>
    <row r="3764" ht="19.899999999999999" customHeight="1"/>
    <row r="3765" ht="19.899999999999999" customHeight="1"/>
    <row r="3766" ht="19.899999999999999" customHeight="1"/>
    <row r="3767" ht="19.899999999999999" customHeight="1"/>
    <row r="3768" ht="19.899999999999999" customHeight="1"/>
    <row r="3769" ht="19.899999999999999" customHeight="1"/>
    <row r="3770" ht="19.899999999999999" customHeight="1"/>
    <row r="3771" ht="19.899999999999999" customHeight="1"/>
    <row r="3772" ht="19.899999999999999" customHeight="1"/>
    <row r="3773" ht="19.899999999999999" customHeight="1"/>
    <row r="3774" ht="19.899999999999999" customHeight="1"/>
    <row r="3775" ht="19.899999999999999" customHeight="1"/>
    <row r="3776" ht="19.899999999999999" customHeight="1"/>
    <row r="3777" ht="19.899999999999999" customHeight="1"/>
    <row r="3778" ht="19.899999999999999" customHeight="1"/>
    <row r="3779" ht="19.899999999999999" customHeight="1"/>
    <row r="3780" ht="19.899999999999999" customHeight="1"/>
    <row r="3781" ht="19.899999999999999" customHeight="1"/>
    <row r="3782" ht="19.899999999999999" customHeight="1"/>
    <row r="3783" ht="19.899999999999999" customHeight="1"/>
    <row r="3784" ht="19.899999999999999" customHeight="1"/>
    <row r="3785" ht="19.899999999999999" customHeight="1"/>
    <row r="3786" ht="19.899999999999999" customHeight="1"/>
    <row r="3787" ht="19.899999999999999" customHeight="1"/>
    <row r="3788" ht="19.899999999999999" customHeight="1"/>
    <row r="3789" ht="19.899999999999999" customHeight="1"/>
    <row r="3790" ht="19.899999999999999" customHeight="1"/>
    <row r="3791" ht="19.899999999999999" customHeight="1"/>
    <row r="3792" ht="19.899999999999999" customHeight="1"/>
    <row r="3793" ht="19.899999999999999" customHeight="1"/>
    <row r="3794" ht="19.899999999999999" customHeight="1"/>
    <row r="3795" ht="19.899999999999999" customHeight="1"/>
    <row r="3796" ht="19.899999999999999" customHeight="1"/>
    <row r="3797" ht="19.899999999999999" customHeight="1"/>
    <row r="3798" ht="19.899999999999999" customHeight="1"/>
    <row r="3799" ht="19.899999999999999" customHeight="1"/>
    <row r="3800" ht="19.899999999999999" customHeight="1"/>
    <row r="3801" ht="19.899999999999999" customHeight="1"/>
    <row r="3802" ht="19.899999999999999" customHeight="1"/>
    <row r="3803" ht="19.899999999999999" customHeight="1"/>
    <row r="3804" ht="19.899999999999999" customHeight="1"/>
    <row r="3805" ht="19.899999999999999" customHeight="1"/>
    <row r="3806" ht="19.899999999999999" customHeight="1"/>
    <row r="3807" ht="19.899999999999999" customHeight="1"/>
    <row r="3808" ht="19.899999999999999" customHeight="1"/>
    <row r="3809" ht="19.899999999999999" customHeight="1"/>
    <row r="3810" ht="19.899999999999999" customHeight="1"/>
    <row r="3811" ht="19.899999999999999" customHeight="1"/>
    <row r="3812" ht="19.899999999999999" customHeight="1"/>
    <row r="3813" ht="19.899999999999999" customHeight="1"/>
    <row r="3814" ht="19.899999999999999" customHeight="1"/>
    <row r="3815" ht="19.899999999999999" customHeight="1"/>
    <row r="3816" ht="19.899999999999999" customHeight="1"/>
    <row r="3817" ht="19.899999999999999" customHeight="1"/>
    <row r="3818" ht="19.899999999999999" customHeight="1"/>
    <row r="3819" ht="19.899999999999999" customHeight="1"/>
    <row r="3820" ht="19.899999999999999" customHeight="1"/>
    <row r="3821" ht="19.899999999999999" customHeight="1"/>
    <row r="3822" ht="19.899999999999999" customHeight="1"/>
    <row r="3823" ht="19.899999999999999" customHeight="1"/>
    <row r="3824" ht="19.899999999999999" customHeight="1"/>
    <row r="3825" ht="19.899999999999999" customHeight="1"/>
    <row r="3826" ht="19.899999999999999" customHeight="1"/>
    <row r="3827" ht="19.899999999999999" customHeight="1"/>
    <row r="3828" ht="19.899999999999999" customHeight="1"/>
    <row r="3829" ht="19.899999999999999" customHeight="1"/>
    <row r="3830" ht="19.899999999999999" customHeight="1"/>
    <row r="3831" ht="19.899999999999999" customHeight="1"/>
    <row r="3832" ht="19.899999999999999" customHeight="1"/>
    <row r="3833" ht="19.899999999999999" customHeight="1"/>
    <row r="3834" ht="19.899999999999999" customHeight="1"/>
    <row r="3835" ht="19.899999999999999" customHeight="1"/>
    <row r="3836" ht="19.899999999999999" customHeight="1"/>
    <row r="3837" ht="19.899999999999999" customHeight="1"/>
    <row r="3838" ht="19.899999999999999" customHeight="1"/>
    <row r="3839" ht="19.899999999999999" customHeight="1"/>
    <row r="3840" ht="19.899999999999999" customHeight="1"/>
    <row r="3841" ht="19.899999999999999" customHeight="1"/>
    <row r="3842" ht="19.899999999999999" customHeight="1"/>
    <row r="3843" ht="19.899999999999999" customHeight="1"/>
    <row r="3844" ht="19.899999999999999" customHeight="1"/>
    <row r="3845" ht="19.899999999999999" customHeight="1"/>
    <row r="3846" ht="19.899999999999999" customHeight="1"/>
    <row r="3847" ht="19.899999999999999" customHeight="1"/>
    <row r="3848" ht="19.899999999999999" customHeight="1"/>
    <row r="3849" ht="19.899999999999999" customHeight="1"/>
    <row r="3850" ht="19.899999999999999" customHeight="1"/>
    <row r="3851" ht="19.899999999999999" customHeight="1"/>
    <row r="3852" ht="19.899999999999999" customHeight="1"/>
    <row r="3853" ht="19.899999999999999" customHeight="1"/>
    <row r="3854" ht="19.899999999999999" customHeight="1"/>
    <row r="3855" ht="19.899999999999999" customHeight="1"/>
    <row r="3856" ht="19.899999999999999" customHeight="1"/>
    <row r="3857" ht="19.899999999999999" customHeight="1"/>
    <row r="3858" ht="19.899999999999999" customHeight="1"/>
    <row r="3859" ht="19.899999999999999" customHeight="1"/>
    <row r="3860" ht="19.899999999999999" customHeight="1"/>
    <row r="3861" ht="19.899999999999999" customHeight="1"/>
    <row r="3862" ht="19.899999999999999" customHeight="1"/>
    <row r="3863" ht="19.899999999999999" customHeight="1"/>
    <row r="3864" ht="19.899999999999999" customHeight="1"/>
    <row r="3865" ht="19.899999999999999" customHeight="1"/>
    <row r="3866" ht="19.899999999999999" customHeight="1"/>
    <row r="3867" ht="19.899999999999999" customHeight="1"/>
    <row r="3868" ht="19.899999999999999" customHeight="1"/>
    <row r="3869" ht="19.899999999999999" customHeight="1"/>
    <row r="3870" ht="19.899999999999999" customHeight="1"/>
    <row r="3871" ht="19.899999999999999" customHeight="1"/>
    <row r="3872" ht="19.899999999999999" customHeight="1"/>
    <row r="3873" ht="19.899999999999999" customHeight="1"/>
    <row r="3874" ht="19.899999999999999" customHeight="1"/>
    <row r="3875" ht="19.899999999999999" customHeight="1"/>
    <row r="3876" ht="19.899999999999999" customHeight="1"/>
    <row r="3877" ht="19.899999999999999" customHeight="1"/>
    <row r="3878" ht="19.899999999999999" customHeight="1"/>
    <row r="3879" ht="19.899999999999999" customHeight="1"/>
    <row r="3880" ht="19.899999999999999" customHeight="1"/>
    <row r="3881" ht="19.899999999999999" customHeight="1"/>
    <row r="3882" ht="19.899999999999999" customHeight="1"/>
    <row r="3883" ht="19.899999999999999" customHeight="1"/>
    <row r="3884" ht="19.899999999999999" customHeight="1"/>
    <row r="3885" ht="19.899999999999999" customHeight="1"/>
    <row r="3886" ht="19.899999999999999" customHeight="1"/>
    <row r="3887" ht="19.899999999999999" customHeight="1"/>
    <row r="3888" ht="19.899999999999999" customHeight="1"/>
    <row r="3889" ht="19.899999999999999" customHeight="1"/>
    <row r="3890" ht="19.899999999999999" customHeight="1"/>
    <row r="3891" ht="19.899999999999999" customHeight="1"/>
    <row r="3892" ht="19.899999999999999" customHeight="1"/>
    <row r="3893" ht="19.899999999999999" customHeight="1"/>
    <row r="3894" ht="19.899999999999999" customHeight="1"/>
    <row r="3895" ht="19.899999999999999" customHeight="1"/>
    <row r="3896" ht="19.899999999999999" customHeight="1"/>
    <row r="3897" ht="19.899999999999999" customHeight="1"/>
    <row r="3898" ht="19.899999999999999" customHeight="1"/>
    <row r="3899" ht="19.899999999999999" customHeight="1"/>
    <row r="3900" ht="19.899999999999999" customHeight="1"/>
    <row r="3901" ht="19.899999999999999" customHeight="1"/>
    <row r="3902" ht="19.899999999999999" customHeight="1"/>
    <row r="3903" ht="19.899999999999999" customHeight="1"/>
    <row r="3904" ht="19.899999999999999" customHeight="1"/>
    <row r="3905" ht="19.899999999999999" customHeight="1"/>
    <row r="3906" ht="19.899999999999999" customHeight="1"/>
    <row r="3907" ht="19.899999999999999" customHeight="1"/>
    <row r="3908" ht="19.899999999999999" customHeight="1"/>
    <row r="3909" ht="19.899999999999999" customHeight="1"/>
    <row r="3910" ht="19.899999999999999" customHeight="1"/>
    <row r="3911" ht="19.899999999999999" customHeight="1"/>
    <row r="3912" ht="19.899999999999999" customHeight="1"/>
    <row r="3913" ht="19.899999999999999" customHeight="1"/>
    <row r="3914" ht="19.899999999999999" customHeight="1"/>
    <row r="3915" ht="19.899999999999999" customHeight="1"/>
    <row r="3916" ht="19.899999999999999" customHeight="1"/>
    <row r="3917" ht="19.899999999999999" customHeight="1"/>
    <row r="3918" ht="19.899999999999999" customHeight="1"/>
    <row r="3919" ht="19.899999999999999" customHeight="1"/>
    <row r="3920" ht="19.899999999999999" customHeight="1"/>
    <row r="3921" ht="19.899999999999999" customHeight="1"/>
    <row r="3922" ht="19.899999999999999" customHeight="1"/>
    <row r="3923" ht="19.899999999999999" customHeight="1"/>
    <row r="3924" ht="19.899999999999999" customHeight="1"/>
    <row r="3925" ht="19.899999999999999" customHeight="1"/>
    <row r="3926" ht="19.899999999999999" customHeight="1"/>
    <row r="3927" ht="19.899999999999999" customHeight="1"/>
    <row r="3928" ht="19.899999999999999" customHeight="1"/>
    <row r="3929" ht="19.899999999999999" customHeight="1"/>
    <row r="3930" ht="19.899999999999999" customHeight="1"/>
    <row r="3931" ht="19.899999999999999" customHeight="1"/>
    <row r="3932" ht="19.899999999999999" customHeight="1"/>
    <row r="3933" ht="19.899999999999999" customHeight="1"/>
    <row r="3934" ht="19.899999999999999" customHeight="1"/>
    <row r="3935" ht="19.899999999999999" customHeight="1"/>
    <row r="3936" ht="19.899999999999999" customHeight="1"/>
    <row r="3937" ht="19.899999999999999" customHeight="1"/>
    <row r="3938" ht="19.899999999999999" customHeight="1"/>
    <row r="3939" ht="19.899999999999999" customHeight="1"/>
    <row r="3940" ht="19.899999999999999" customHeight="1"/>
    <row r="3941" ht="19.899999999999999" customHeight="1"/>
    <row r="3942" ht="19.899999999999999" customHeight="1"/>
    <row r="3943" ht="19.899999999999999" customHeight="1"/>
    <row r="3944" ht="19.899999999999999" customHeight="1"/>
    <row r="3945" ht="19.899999999999999" customHeight="1"/>
    <row r="3946" ht="19.899999999999999" customHeight="1"/>
    <row r="3947" ht="19.899999999999999" customHeight="1"/>
    <row r="3948" ht="19.899999999999999" customHeight="1"/>
    <row r="3949" ht="19.899999999999999" customHeight="1"/>
    <row r="3950" ht="19.899999999999999" customHeight="1"/>
    <row r="3951" ht="19.899999999999999" customHeight="1"/>
    <row r="3952" ht="19.899999999999999" customHeight="1"/>
    <row r="3953" ht="19.899999999999999" customHeight="1"/>
    <row r="3954" ht="19.899999999999999" customHeight="1"/>
    <row r="3955" ht="19.899999999999999" customHeight="1"/>
    <row r="3956" ht="19.899999999999999" customHeight="1"/>
    <row r="3957" ht="19.899999999999999" customHeight="1"/>
    <row r="3958" ht="19.899999999999999" customHeight="1"/>
    <row r="3959" ht="19.899999999999999" customHeight="1"/>
    <row r="3960" ht="19.899999999999999" customHeight="1"/>
    <row r="3961" ht="19.899999999999999" customHeight="1"/>
    <row r="3962" ht="19.899999999999999" customHeight="1"/>
    <row r="3963" ht="19.899999999999999" customHeight="1"/>
    <row r="3964" ht="19.899999999999999" customHeight="1"/>
    <row r="3965" ht="19.899999999999999" customHeight="1"/>
    <row r="3966" ht="19.899999999999999" customHeight="1"/>
    <row r="3967" ht="19.899999999999999" customHeight="1"/>
    <row r="3968" ht="19.899999999999999" customHeight="1"/>
    <row r="3969" ht="19.899999999999999" customHeight="1"/>
    <row r="3970" ht="19.899999999999999" customHeight="1"/>
    <row r="3971" ht="19.899999999999999" customHeight="1"/>
    <row r="3972" ht="19.899999999999999" customHeight="1"/>
    <row r="3973" ht="19.899999999999999" customHeight="1"/>
    <row r="3974" ht="19.899999999999999" customHeight="1"/>
    <row r="3975" ht="19.899999999999999" customHeight="1"/>
    <row r="3976" ht="19.899999999999999" customHeight="1"/>
    <row r="3977" ht="19.899999999999999" customHeight="1"/>
    <row r="3978" ht="19.899999999999999" customHeight="1"/>
    <row r="3979" ht="19.899999999999999" customHeight="1"/>
    <row r="3980" ht="19.899999999999999" customHeight="1"/>
    <row r="3981" ht="19.899999999999999" customHeight="1"/>
    <row r="3982" ht="19.899999999999999" customHeight="1"/>
    <row r="3983" ht="19.899999999999999" customHeight="1"/>
    <row r="3984" ht="19.899999999999999" customHeight="1"/>
    <row r="3985" ht="19.899999999999999" customHeight="1"/>
    <row r="3986" ht="19.899999999999999" customHeight="1"/>
    <row r="3987" ht="19.899999999999999" customHeight="1"/>
    <row r="3988" ht="19.899999999999999" customHeight="1"/>
    <row r="3989" ht="19.899999999999999" customHeight="1"/>
    <row r="3990" ht="19.899999999999999" customHeight="1"/>
    <row r="3991" ht="19.899999999999999" customHeight="1"/>
    <row r="3992" ht="19.899999999999999" customHeight="1"/>
    <row r="3993" ht="19.899999999999999" customHeight="1"/>
    <row r="3994" ht="19.899999999999999" customHeight="1"/>
    <row r="3995" ht="19.899999999999999" customHeight="1"/>
    <row r="3996" ht="19.899999999999999" customHeight="1"/>
    <row r="3997" ht="19.899999999999999" customHeight="1"/>
    <row r="3998" ht="19.899999999999999" customHeight="1"/>
    <row r="3999" ht="19.899999999999999" customHeight="1"/>
    <row r="4000" ht="19.899999999999999" customHeight="1"/>
    <row r="4001" ht="19.899999999999999" customHeight="1"/>
    <row r="4002" ht="19.899999999999999" customHeight="1"/>
    <row r="4003" ht="19.899999999999999" customHeight="1"/>
    <row r="4004" ht="19.899999999999999" customHeight="1"/>
    <row r="4005" ht="19.899999999999999" customHeight="1"/>
    <row r="4006" ht="19.899999999999999" customHeight="1"/>
    <row r="4007" ht="19.899999999999999" customHeight="1"/>
    <row r="4008" ht="19.899999999999999" customHeight="1"/>
    <row r="4009" ht="19.899999999999999" customHeight="1"/>
    <row r="4010" ht="19.899999999999999" customHeight="1"/>
    <row r="4011" ht="19.899999999999999" customHeight="1"/>
    <row r="4012" ht="19.899999999999999" customHeight="1"/>
    <row r="4013" ht="19.899999999999999" customHeight="1"/>
    <row r="4014" ht="19.899999999999999" customHeight="1"/>
    <row r="4015" ht="19.899999999999999" customHeight="1"/>
    <row r="4016" ht="19.899999999999999" customHeight="1"/>
    <row r="4017" ht="19.899999999999999" customHeight="1"/>
    <row r="4018" ht="19.899999999999999" customHeight="1"/>
    <row r="4019" ht="19.899999999999999" customHeight="1"/>
    <row r="4020" ht="19.899999999999999" customHeight="1"/>
    <row r="4021" ht="19.899999999999999" customHeight="1"/>
    <row r="4022" ht="19.899999999999999" customHeight="1"/>
    <row r="4023" ht="19.899999999999999" customHeight="1"/>
    <row r="4024" ht="19.899999999999999" customHeight="1"/>
    <row r="4025" ht="19.899999999999999" customHeight="1"/>
    <row r="4026" ht="19.899999999999999" customHeight="1"/>
    <row r="4027" ht="19.899999999999999" customHeight="1"/>
    <row r="4028" ht="19.899999999999999" customHeight="1"/>
    <row r="4029" ht="19.899999999999999" customHeight="1"/>
    <row r="4030" ht="19.899999999999999" customHeight="1"/>
    <row r="4031" ht="19.899999999999999" customHeight="1"/>
    <row r="4032" ht="19.899999999999999" customHeight="1"/>
    <row r="4033" ht="19.899999999999999" customHeight="1"/>
    <row r="4034" ht="19.899999999999999" customHeight="1"/>
    <row r="4035" ht="19.899999999999999" customHeight="1"/>
    <row r="4036" ht="19.899999999999999" customHeight="1"/>
    <row r="4037" ht="19.899999999999999" customHeight="1"/>
    <row r="4038" ht="19.899999999999999" customHeight="1"/>
    <row r="4039" ht="19.899999999999999" customHeight="1"/>
    <row r="4040" ht="19.899999999999999" customHeight="1"/>
    <row r="4041" ht="19.899999999999999" customHeight="1"/>
    <row r="4042" ht="19.899999999999999" customHeight="1"/>
    <row r="4043" ht="19.899999999999999" customHeight="1"/>
    <row r="4044" ht="19.899999999999999" customHeight="1"/>
    <row r="4045" ht="19.899999999999999" customHeight="1"/>
    <row r="4046" ht="19.899999999999999" customHeight="1"/>
    <row r="4047" ht="19.899999999999999" customHeight="1"/>
    <row r="4048" ht="19.899999999999999" customHeight="1"/>
    <row r="4049" ht="19.899999999999999" customHeight="1"/>
    <row r="4050" ht="19.899999999999999" customHeight="1"/>
    <row r="4051" ht="19.899999999999999" customHeight="1"/>
    <row r="4052" ht="19.899999999999999" customHeight="1"/>
    <row r="4053" ht="19.899999999999999" customHeight="1"/>
    <row r="4054" ht="19.899999999999999" customHeight="1"/>
    <row r="4055" ht="19.899999999999999" customHeight="1"/>
    <row r="4056" ht="19.899999999999999" customHeight="1"/>
    <row r="4057" ht="19.899999999999999" customHeight="1"/>
    <row r="4058" ht="19.899999999999999" customHeight="1"/>
    <row r="4059" ht="19.899999999999999" customHeight="1"/>
    <row r="4060" ht="19.899999999999999" customHeight="1"/>
    <row r="4061" ht="19.899999999999999" customHeight="1"/>
    <row r="4062" ht="19.899999999999999" customHeight="1"/>
    <row r="4063" ht="19.899999999999999" customHeight="1"/>
    <row r="4064" ht="19.899999999999999" customHeight="1"/>
    <row r="4065" ht="19.899999999999999" customHeight="1"/>
    <row r="4066" ht="19.899999999999999" customHeight="1"/>
    <row r="4067" ht="19.899999999999999" customHeight="1"/>
    <row r="4068" ht="19.899999999999999" customHeight="1"/>
    <row r="4069" ht="19.899999999999999" customHeight="1"/>
    <row r="4070" ht="19.899999999999999" customHeight="1"/>
    <row r="4071" ht="19.899999999999999" customHeight="1"/>
    <row r="4072" ht="19.899999999999999" customHeight="1"/>
    <row r="4073" ht="19.899999999999999" customHeight="1"/>
    <row r="4074" ht="19.899999999999999" customHeight="1"/>
    <row r="4075" ht="19.899999999999999" customHeight="1"/>
    <row r="4076" ht="19.899999999999999" customHeight="1"/>
    <row r="4077" ht="19.899999999999999" customHeight="1"/>
    <row r="4078" ht="19.899999999999999" customHeight="1"/>
    <row r="4079" ht="19.899999999999999" customHeight="1"/>
    <row r="4080" ht="19.899999999999999" customHeight="1"/>
    <row r="4081" ht="19.899999999999999" customHeight="1"/>
    <row r="4082" ht="19.899999999999999" customHeight="1"/>
    <row r="4083" ht="19.899999999999999" customHeight="1"/>
    <row r="4084" ht="19.899999999999999" customHeight="1"/>
    <row r="4085" ht="19.899999999999999" customHeight="1"/>
    <row r="4086" ht="19.899999999999999" customHeight="1"/>
    <row r="4087" ht="19.899999999999999" customHeight="1"/>
    <row r="4088" ht="19.899999999999999" customHeight="1"/>
    <row r="4089" ht="19.899999999999999" customHeight="1"/>
    <row r="4090" ht="19.899999999999999" customHeight="1"/>
    <row r="4091" ht="19.899999999999999" customHeight="1"/>
    <row r="4092" ht="19.899999999999999" customHeight="1"/>
    <row r="4093" ht="19.899999999999999" customHeight="1"/>
    <row r="4094" ht="19.899999999999999" customHeight="1"/>
    <row r="4095" ht="19.899999999999999" customHeight="1"/>
    <row r="4096" ht="19.899999999999999" customHeight="1"/>
    <row r="4097" ht="19.899999999999999" customHeight="1"/>
    <row r="4098" ht="19.899999999999999" customHeight="1"/>
    <row r="4099" ht="19.899999999999999" customHeight="1"/>
    <row r="4100" ht="19.899999999999999" customHeight="1"/>
    <row r="4101" ht="19.899999999999999" customHeight="1"/>
    <row r="4102" ht="19.899999999999999" customHeight="1"/>
    <row r="4103" ht="19.899999999999999" customHeight="1"/>
    <row r="4104" ht="19.899999999999999" customHeight="1"/>
    <row r="4105" ht="19.899999999999999" customHeight="1"/>
    <row r="4106" ht="19.899999999999999" customHeight="1"/>
    <row r="4107" ht="19.899999999999999" customHeight="1"/>
    <row r="4108" ht="19.899999999999999" customHeight="1"/>
    <row r="4109" ht="19.899999999999999" customHeight="1"/>
    <row r="4110" ht="19.899999999999999" customHeight="1"/>
    <row r="4111" ht="19.899999999999999" customHeight="1"/>
    <row r="4112" ht="19.899999999999999" customHeight="1"/>
    <row r="4113" ht="19.899999999999999" customHeight="1"/>
    <row r="4114" ht="19.899999999999999" customHeight="1"/>
    <row r="4115" ht="19.899999999999999" customHeight="1"/>
    <row r="4116" ht="19.899999999999999" customHeight="1"/>
    <row r="4117" ht="19.899999999999999" customHeight="1"/>
    <row r="4118" ht="19.899999999999999" customHeight="1"/>
    <row r="4119" ht="19.899999999999999" customHeight="1"/>
    <row r="4120" ht="19.899999999999999" customHeight="1"/>
    <row r="4121" ht="19.899999999999999" customHeight="1"/>
    <row r="4122" ht="19.899999999999999" customHeight="1"/>
    <row r="4123" ht="19.899999999999999" customHeight="1"/>
    <row r="4124" ht="19.899999999999999" customHeight="1"/>
    <row r="4125" ht="19.899999999999999" customHeight="1"/>
    <row r="4126" ht="19.899999999999999" customHeight="1"/>
    <row r="4127" ht="19.899999999999999" customHeight="1"/>
    <row r="4128" ht="19.899999999999999" customHeight="1"/>
    <row r="4129" ht="19.899999999999999" customHeight="1"/>
    <row r="4130" ht="19.899999999999999" customHeight="1"/>
    <row r="4131" ht="19.899999999999999" customHeight="1"/>
    <row r="4132" ht="19.899999999999999" customHeight="1"/>
    <row r="4133" ht="19.899999999999999" customHeight="1"/>
    <row r="4134" ht="19.899999999999999" customHeight="1"/>
    <row r="4135" ht="19.899999999999999" customHeight="1"/>
    <row r="4136" ht="19.899999999999999" customHeight="1"/>
    <row r="4137" ht="19.899999999999999" customHeight="1"/>
    <row r="4138" ht="19.899999999999999" customHeight="1"/>
    <row r="4139" ht="19.899999999999999" customHeight="1"/>
    <row r="4140" ht="19.899999999999999" customHeight="1"/>
    <row r="4141" ht="19.899999999999999" customHeight="1"/>
    <row r="4142" ht="19.899999999999999" customHeight="1"/>
    <row r="4143" ht="19.899999999999999" customHeight="1"/>
    <row r="4144" ht="19.899999999999999" customHeight="1"/>
    <row r="4145" ht="19.899999999999999" customHeight="1"/>
    <row r="4146" ht="19.899999999999999" customHeight="1"/>
    <row r="4147" ht="19.899999999999999" customHeight="1"/>
    <row r="4148" ht="19.899999999999999" customHeight="1"/>
    <row r="4149" ht="19.899999999999999" customHeight="1"/>
    <row r="4150" ht="19.899999999999999" customHeight="1"/>
    <row r="4151" ht="19.899999999999999" customHeight="1"/>
    <row r="4152" ht="19.899999999999999" customHeight="1"/>
    <row r="4153" ht="19.899999999999999" customHeight="1"/>
    <row r="4154" ht="19.899999999999999" customHeight="1"/>
    <row r="4155" ht="19.899999999999999" customHeight="1"/>
    <row r="4156" ht="19.899999999999999" customHeight="1"/>
    <row r="4157" ht="19.899999999999999" customHeight="1"/>
    <row r="4158" ht="19.899999999999999" customHeight="1"/>
    <row r="4159" ht="19.899999999999999" customHeight="1"/>
    <row r="4160" ht="19.899999999999999" customHeight="1"/>
    <row r="4161" ht="19.899999999999999" customHeight="1"/>
    <row r="4162" ht="19.899999999999999" customHeight="1"/>
    <row r="4163" ht="19.899999999999999" customHeight="1"/>
    <row r="4164" ht="19.899999999999999" customHeight="1"/>
    <row r="4165" ht="19.899999999999999" customHeight="1"/>
    <row r="4166" ht="19.899999999999999" customHeight="1"/>
    <row r="4167" ht="19.899999999999999" customHeight="1"/>
    <row r="4168" ht="19.899999999999999" customHeight="1"/>
    <row r="4169" ht="19.899999999999999" customHeight="1"/>
    <row r="4170" ht="19.899999999999999" customHeight="1"/>
    <row r="4171" ht="19.899999999999999" customHeight="1"/>
    <row r="4172" ht="19.899999999999999" customHeight="1"/>
    <row r="4173" ht="19.899999999999999" customHeight="1"/>
    <row r="4174" ht="19.899999999999999" customHeight="1"/>
    <row r="4175" ht="19.899999999999999" customHeight="1"/>
    <row r="4176" ht="19.899999999999999" customHeight="1"/>
    <row r="4177" ht="19.899999999999999" customHeight="1"/>
    <row r="4178" ht="19.899999999999999" customHeight="1"/>
    <row r="4179" ht="19.899999999999999" customHeight="1"/>
    <row r="4180" ht="19.899999999999999" customHeight="1"/>
    <row r="4181" ht="19.899999999999999" customHeight="1"/>
    <row r="4182" ht="19.899999999999999" customHeight="1"/>
    <row r="4183" ht="19.899999999999999" customHeight="1"/>
    <row r="4184" ht="19.899999999999999" customHeight="1"/>
    <row r="4185" ht="19.899999999999999" customHeight="1"/>
    <row r="4186" ht="19.899999999999999" customHeight="1"/>
    <row r="4187" ht="19.899999999999999" customHeight="1"/>
    <row r="4188" ht="19.899999999999999" customHeight="1"/>
    <row r="4189" ht="19.899999999999999" customHeight="1"/>
    <row r="4190" ht="19.899999999999999" customHeight="1"/>
    <row r="4191" ht="19.899999999999999" customHeight="1"/>
    <row r="4192" ht="19.899999999999999" customHeight="1"/>
    <row r="4193" ht="19.899999999999999" customHeight="1"/>
    <row r="4194" ht="19.899999999999999" customHeight="1"/>
    <row r="4195" ht="19.899999999999999" customHeight="1"/>
    <row r="4196" ht="19.899999999999999" customHeight="1"/>
    <row r="4197" ht="19.899999999999999" customHeight="1"/>
    <row r="4198" ht="19.899999999999999" customHeight="1"/>
    <row r="4199" ht="19.899999999999999" customHeight="1"/>
    <row r="4200" ht="19.899999999999999" customHeight="1"/>
    <row r="4201" ht="19.899999999999999" customHeight="1"/>
    <row r="4202" ht="19.899999999999999" customHeight="1"/>
    <row r="4203" ht="19.899999999999999" customHeight="1"/>
    <row r="4204" ht="19.899999999999999" customHeight="1"/>
    <row r="4205" ht="19.899999999999999" customHeight="1"/>
    <row r="4206" ht="19.899999999999999" customHeight="1"/>
    <row r="4207" ht="19.899999999999999" customHeight="1"/>
    <row r="4208" ht="19.899999999999999" customHeight="1"/>
    <row r="4209" ht="19.899999999999999" customHeight="1"/>
    <row r="4210" ht="19.899999999999999" customHeight="1"/>
    <row r="4211" ht="19.899999999999999" customHeight="1"/>
    <row r="4212" ht="19.899999999999999" customHeight="1"/>
    <row r="4213" ht="19.899999999999999" customHeight="1"/>
    <row r="4214" ht="19.899999999999999" customHeight="1"/>
    <row r="4215" ht="19.899999999999999" customHeight="1"/>
    <row r="4216" ht="19.899999999999999" customHeight="1"/>
    <row r="4217" ht="19.899999999999999" customHeight="1"/>
    <row r="4218" ht="19.899999999999999" customHeight="1"/>
    <row r="4219" ht="19.899999999999999" customHeight="1"/>
    <row r="4220" ht="19.899999999999999" customHeight="1"/>
    <row r="4221" ht="19.899999999999999" customHeight="1"/>
    <row r="4222" ht="19.899999999999999" customHeight="1"/>
    <row r="4223" ht="19.899999999999999" customHeight="1"/>
    <row r="4224" ht="19.899999999999999" customHeight="1"/>
    <row r="4225" ht="19.899999999999999" customHeight="1"/>
    <row r="4226" ht="19.899999999999999" customHeight="1"/>
    <row r="4227" ht="19.899999999999999" customHeight="1"/>
    <row r="4228" ht="19.899999999999999" customHeight="1"/>
    <row r="4229" ht="19.899999999999999" customHeight="1"/>
    <row r="4230" ht="19.899999999999999" customHeight="1"/>
    <row r="4231" ht="19.899999999999999" customHeight="1"/>
    <row r="4232" ht="19.899999999999999" customHeight="1"/>
    <row r="4233" ht="19.899999999999999" customHeight="1"/>
    <row r="4234" ht="19.899999999999999" customHeight="1"/>
    <row r="4235" ht="19.899999999999999" customHeight="1"/>
    <row r="4236" ht="19.899999999999999" customHeight="1"/>
    <row r="4237" ht="19.899999999999999" customHeight="1"/>
    <row r="4238" ht="19.899999999999999" customHeight="1"/>
    <row r="4239" ht="19.899999999999999" customHeight="1"/>
    <row r="4240" ht="19.899999999999999" customHeight="1"/>
    <row r="4241" ht="19.899999999999999" customHeight="1"/>
    <row r="4242" ht="19.899999999999999" customHeight="1"/>
    <row r="4243" ht="19.899999999999999" customHeight="1"/>
    <row r="4244" ht="19.899999999999999" customHeight="1"/>
    <row r="4245" ht="19.899999999999999" customHeight="1"/>
    <row r="4246" ht="19.899999999999999" customHeight="1"/>
    <row r="4247" ht="19.899999999999999" customHeight="1"/>
    <row r="4248" ht="19.899999999999999" customHeight="1"/>
    <row r="4249" ht="19.899999999999999" customHeight="1"/>
    <row r="4250" ht="19.899999999999999" customHeight="1"/>
    <row r="4251" ht="19.899999999999999" customHeight="1"/>
    <row r="4252" ht="19.899999999999999" customHeight="1"/>
    <row r="4253" ht="19.899999999999999" customHeight="1"/>
    <row r="4254" ht="19.899999999999999" customHeight="1"/>
    <row r="4255" ht="19.899999999999999" customHeight="1"/>
    <row r="4256" ht="19.899999999999999" customHeight="1"/>
    <row r="4257" ht="19.899999999999999" customHeight="1"/>
    <row r="4258" ht="19.899999999999999" customHeight="1"/>
    <row r="4259" ht="19.899999999999999" customHeight="1"/>
    <row r="4260" ht="19.899999999999999" customHeight="1"/>
    <row r="4261" ht="19.899999999999999" customHeight="1"/>
    <row r="4262" ht="19.899999999999999" customHeight="1"/>
    <row r="4263" ht="19.899999999999999" customHeight="1"/>
    <row r="4264" ht="19.899999999999999" customHeight="1"/>
    <row r="4265" ht="19.899999999999999" customHeight="1"/>
    <row r="4266" ht="19.899999999999999" customHeight="1"/>
    <row r="4267" ht="19.899999999999999" customHeight="1"/>
    <row r="4268" ht="19.899999999999999" customHeight="1"/>
    <row r="4269" ht="19.899999999999999" customHeight="1"/>
    <row r="4270" ht="19.899999999999999" customHeight="1"/>
    <row r="4271" ht="19.899999999999999" customHeight="1"/>
    <row r="4272" ht="19.899999999999999" customHeight="1"/>
    <row r="4273" ht="19.899999999999999" customHeight="1"/>
    <row r="4274" ht="19.899999999999999" customHeight="1"/>
    <row r="4275" ht="19.899999999999999" customHeight="1"/>
    <row r="4276" ht="19.899999999999999" customHeight="1"/>
    <row r="4277" ht="19.899999999999999" customHeight="1"/>
    <row r="4278" ht="19.899999999999999" customHeight="1"/>
    <row r="4279" ht="19.899999999999999" customHeight="1"/>
    <row r="4280" ht="19.899999999999999" customHeight="1"/>
    <row r="4281" ht="19.899999999999999" customHeight="1"/>
    <row r="4282" ht="19.899999999999999" customHeight="1"/>
    <row r="4283" ht="19.899999999999999" customHeight="1"/>
    <row r="4284" ht="19.899999999999999" customHeight="1"/>
    <row r="4285" ht="19.899999999999999" customHeight="1"/>
    <row r="4286" ht="19.899999999999999" customHeight="1"/>
    <row r="4287" ht="19.899999999999999" customHeight="1"/>
    <row r="4288" ht="19.899999999999999" customHeight="1"/>
    <row r="4289" ht="19.899999999999999" customHeight="1"/>
    <row r="4290" ht="19.899999999999999" customHeight="1"/>
    <row r="4291" ht="19.899999999999999" customHeight="1"/>
    <row r="4292" ht="19.899999999999999" customHeight="1"/>
    <row r="4293" ht="19.899999999999999" customHeight="1"/>
    <row r="4294" ht="19.899999999999999" customHeight="1"/>
    <row r="4295" ht="19.899999999999999" customHeight="1"/>
    <row r="4296" ht="19.899999999999999" customHeight="1"/>
    <row r="4297" ht="19.899999999999999" customHeight="1"/>
    <row r="4298" ht="19.899999999999999" customHeight="1"/>
    <row r="4299" ht="19.899999999999999" customHeight="1"/>
    <row r="4300" ht="19.899999999999999" customHeight="1"/>
    <row r="4301" ht="19.899999999999999" customHeight="1"/>
    <row r="4302" ht="19.899999999999999" customHeight="1"/>
    <row r="4303" ht="19.899999999999999" customHeight="1"/>
    <row r="4304" ht="19.899999999999999" customHeight="1"/>
    <row r="4305" ht="19.899999999999999" customHeight="1"/>
    <row r="4306" ht="19.899999999999999" customHeight="1"/>
    <row r="4307" ht="19.899999999999999" customHeight="1"/>
    <row r="4308" ht="19.899999999999999" customHeight="1"/>
    <row r="4309" ht="19.899999999999999" customHeight="1"/>
    <row r="4310" ht="19.899999999999999" customHeight="1"/>
    <row r="4311" ht="19.899999999999999" customHeight="1"/>
    <row r="4312" ht="19.899999999999999" customHeight="1"/>
    <row r="4313" ht="19.899999999999999" customHeight="1"/>
    <row r="4314" ht="19.899999999999999" customHeight="1"/>
    <row r="4315" ht="19.899999999999999" customHeight="1"/>
    <row r="4316" ht="19.899999999999999" customHeight="1"/>
    <row r="4317" ht="19.899999999999999" customHeight="1"/>
    <row r="4318" ht="19.899999999999999" customHeight="1"/>
    <row r="4319" ht="19.899999999999999" customHeight="1"/>
    <row r="4320" ht="19.899999999999999" customHeight="1"/>
    <row r="4321" ht="19.899999999999999" customHeight="1"/>
    <row r="4322" ht="19.899999999999999" customHeight="1"/>
    <row r="4323" ht="19.899999999999999" customHeight="1"/>
    <row r="4324" ht="19.899999999999999" customHeight="1"/>
    <row r="4325" ht="19.899999999999999" customHeight="1"/>
    <row r="4326" ht="19.899999999999999" customHeight="1"/>
    <row r="4327" ht="19.899999999999999" customHeight="1"/>
    <row r="4328" ht="19.899999999999999" customHeight="1"/>
    <row r="4329" ht="19.899999999999999" customHeight="1"/>
    <row r="4330" ht="19.899999999999999" customHeight="1"/>
    <row r="4331" ht="19.899999999999999" customHeight="1"/>
    <row r="4332" ht="19.899999999999999" customHeight="1"/>
    <row r="4333" ht="19.899999999999999" customHeight="1"/>
    <row r="4334" ht="19.899999999999999" customHeight="1"/>
    <row r="4335" ht="19.899999999999999" customHeight="1"/>
    <row r="4336" ht="19.899999999999999" customHeight="1"/>
    <row r="4337" ht="19.899999999999999" customHeight="1"/>
    <row r="4338" ht="19.899999999999999" customHeight="1"/>
    <row r="4339" ht="19.899999999999999" customHeight="1"/>
    <row r="4340" ht="19.899999999999999" customHeight="1"/>
    <row r="4341" ht="19.899999999999999" customHeight="1"/>
    <row r="4342" ht="19.899999999999999" customHeight="1"/>
    <row r="4343" ht="19.899999999999999" customHeight="1"/>
    <row r="4344" ht="19.899999999999999" customHeight="1"/>
    <row r="4345" ht="19.899999999999999" customHeight="1"/>
    <row r="4346" ht="19.899999999999999" customHeight="1"/>
    <row r="4347" ht="19.899999999999999" customHeight="1"/>
    <row r="4348" ht="19.899999999999999" customHeight="1"/>
    <row r="4349" ht="19.899999999999999" customHeight="1"/>
    <row r="4350" ht="19.899999999999999" customHeight="1"/>
    <row r="4351" ht="19.899999999999999" customHeight="1"/>
    <row r="4352" ht="19.899999999999999" customHeight="1"/>
    <row r="4353" ht="19.899999999999999" customHeight="1"/>
    <row r="4354" ht="19.899999999999999" customHeight="1"/>
    <row r="4355" ht="19.899999999999999" customHeight="1"/>
    <row r="4356" ht="19.899999999999999" customHeight="1"/>
    <row r="4357" ht="19.899999999999999" customHeight="1"/>
    <row r="4358" ht="19.899999999999999" customHeight="1"/>
    <row r="4359" ht="19.899999999999999" customHeight="1"/>
    <row r="4360" ht="19.899999999999999" customHeight="1"/>
    <row r="4361" ht="19.899999999999999" customHeight="1"/>
    <row r="4362" ht="19.899999999999999" customHeight="1"/>
    <row r="4363" ht="19.899999999999999" customHeight="1"/>
    <row r="4364" ht="19.899999999999999" customHeight="1"/>
    <row r="4365" ht="19.899999999999999" customHeight="1"/>
    <row r="4366" ht="19.899999999999999" customHeight="1"/>
    <row r="4367" ht="19.899999999999999" customHeight="1"/>
    <row r="4368" ht="19.899999999999999" customHeight="1"/>
    <row r="4369" ht="19.899999999999999" customHeight="1"/>
    <row r="4370" ht="19.899999999999999" customHeight="1"/>
    <row r="4371" ht="19.899999999999999" customHeight="1"/>
    <row r="4372" ht="19.899999999999999" customHeight="1"/>
    <row r="4373" ht="19.899999999999999" customHeight="1"/>
    <row r="4374" ht="19.899999999999999" customHeight="1"/>
    <row r="4375" ht="19.899999999999999" customHeight="1"/>
    <row r="4376" ht="19.899999999999999" customHeight="1"/>
    <row r="4377" ht="19.899999999999999" customHeight="1"/>
    <row r="4378" ht="19.899999999999999" customHeight="1"/>
    <row r="4379" ht="19.899999999999999" customHeight="1"/>
    <row r="4380" ht="19.899999999999999" customHeight="1"/>
    <row r="4381" ht="19.899999999999999" customHeight="1"/>
    <row r="4382" ht="19.899999999999999" customHeight="1"/>
    <row r="4383" ht="19.899999999999999" customHeight="1"/>
    <row r="4384" ht="19.899999999999999" customHeight="1"/>
    <row r="4385" ht="19.899999999999999" customHeight="1"/>
    <row r="4386" ht="19.899999999999999" customHeight="1"/>
    <row r="4387" ht="19.899999999999999" customHeight="1"/>
    <row r="4388" ht="19.899999999999999" customHeight="1"/>
    <row r="4389" ht="19.899999999999999" customHeight="1"/>
    <row r="4390" ht="19.899999999999999" customHeight="1"/>
    <row r="4391" ht="19.899999999999999" customHeight="1"/>
    <row r="4392" ht="19.899999999999999" customHeight="1"/>
    <row r="4393" ht="19.899999999999999" customHeight="1"/>
    <row r="4394" ht="19.899999999999999" customHeight="1"/>
    <row r="4395" ht="19.899999999999999" customHeight="1"/>
    <row r="4396" ht="19.899999999999999" customHeight="1"/>
    <row r="4397" ht="19.899999999999999" customHeight="1"/>
    <row r="4398" ht="19.899999999999999" customHeight="1"/>
    <row r="4399" ht="19.899999999999999" customHeight="1"/>
    <row r="4400" ht="19.899999999999999" customHeight="1"/>
    <row r="4401" ht="19.899999999999999" customHeight="1"/>
    <row r="4402" ht="19.899999999999999" customHeight="1"/>
    <row r="4403" ht="19.899999999999999" customHeight="1"/>
    <row r="4404" ht="19.899999999999999" customHeight="1"/>
    <row r="4405" ht="19.899999999999999" customHeight="1"/>
    <row r="4406" ht="19.899999999999999" customHeight="1"/>
    <row r="4407" ht="19.899999999999999" customHeight="1"/>
    <row r="4408" ht="19.899999999999999" customHeight="1"/>
    <row r="4409" ht="19.899999999999999" customHeight="1"/>
    <row r="4410" ht="19.899999999999999" customHeight="1"/>
    <row r="4411" ht="19.899999999999999" customHeight="1"/>
    <row r="4412" ht="19.899999999999999" customHeight="1"/>
    <row r="4413" ht="19.899999999999999" customHeight="1"/>
    <row r="4414" ht="19.899999999999999" customHeight="1"/>
    <row r="4415" ht="19.899999999999999" customHeight="1"/>
    <row r="4416" ht="19.899999999999999" customHeight="1"/>
    <row r="4417" ht="19.899999999999999" customHeight="1"/>
    <row r="4418" ht="19.899999999999999" customHeight="1"/>
    <row r="4419" ht="19.899999999999999" customHeight="1"/>
    <row r="4420" ht="19.899999999999999" customHeight="1"/>
    <row r="4421" ht="19.899999999999999" customHeight="1"/>
    <row r="4422" ht="19.899999999999999" customHeight="1"/>
    <row r="4423" ht="19.899999999999999" customHeight="1"/>
    <row r="4424" ht="19.899999999999999" customHeight="1"/>
    <row r="4425" ht="19.899999999999999" customHeight="1"/>
    <row r="4426" ht="19.899999999999999" customHeight="1"/>
    <row r="4427" ht="19.899999999999999" customHeight="1"/>
    <row r="4428" ht="19.899999999999999" customHeight="1"/>
    <row r="4429" ht="19.899999999999999" customHeight="1"/>
    <row r="4430" ht="19.899999999999999" customHeight="1"/>
    <row r="4431" ht="19.899999999999999" customHeight="1"/>
    <row r="4432" ht="19.899999999999999" customHeight="1"/>
    <row r="4433" ht="19.899999999999999" customHeight="1"/>
    <row r="4434" ht="19.899999999999999" customHeight="1"/>
    <row r="4435" ht="19.899999999999999" customHeight="1"/>
    <row r="4436" ht="19.899999999999999" customHeight="1"/>
    <row r="4437" ht="19.899999999999999" customHeight="1"/>
    <row r="4438" ht="19.899999999999999" customHeight="1"/>
    <row r="4439" ht="19.899999999999999" customHeight="1"/>
    <row r="4440" ht="19.899999999999999" customHeight="1"/>
    <row r="4441" ht="19.899999999999999" customHeight="1"/>
    <row r="4442" ht="19.899999999999999" customHeight="1"/>
    <row r="4443" ht="19.899999999999999" customHeight="1"/>
    <row r="4444" ht="19.899999999999999" customHeight="1"/>
    <row r="4445" ht="19.899999999999999" customHeight="1"/>
    <row r="4446" ht="19.899999999999999" customHeight="1"/>
    <row r="4447" ht="19.899999999999999" customHeight="1"/>
    <row r="4448" ht="19.899999999999999" customHeight="1"/>
    <row r="4449" ht="19.899999999999999" customHeight="1"/>
    <row r="4450" ht="19.899999999999999" customHeight="1"/>
    <row r="4451" ht="19.899999999999999" customHeight="1"/>
    <row r="4452" ht="19.899999999999999" customHeight="1"/>
    <row r="4453" ht="19.899999999999999" customHeight="1"/>
    <row r="4454" ht="19.899999999999999" customHeight="1"/>
    <row r="4455" ht="19.899999999999999" customHeight="1"/>
    <row r="4456" ht="19.899999999999999" customHeight="1"/>
    <row r="4457" ht="19.899999999999999" customHeight="1"/>
    <row r="4458" ht="19.899999999999999" customHeight="1"/>
    <row r="4459" ht="19.899999999999999" customHeight="1"/>
    <row r="4460" ht="19.899999999999999" customHeight="1"/>
    <row r="4461" ht="19.899999999999999" customHeight="1"/>
    <row r="4462" ht="19.899999999999999" customHeight="1"/>
    <row r="4463" ht="19.899999999999999" customHeight="1"/>
    <row r="4464" ht="19.899999999999999" customHeight="1"/>
    <row r="4465" ht="19.899999999999999" customHeight="1"/>
    <row r="4466" ht="19.899999999999999" customHeight="1"/>
    <row r="4467" ht="19.899999999999999" customHeight="1"/>
    <row r="4468" ht="19.899999999999999" customHeight="1"/>
    <row r="4469" ht="19.899999999999999" customHeight="1"/>
    <row r="4470" ht="19.899999999999999" customHeight="1"/>
    <row r="4471" ht="19.899999999999999" customHeight="1"/>
    <row r="4472" ht="19.899999999999999" customHeight="1"/>
    <row r="4473" ht="19.899999999999999" customHeight="1"/>
    <row r="4474" ht="19.899999999999999" customHeight="1"/>
    <row r="4475" ht="19.899999999999999" customHeight="1"/>
    <row r="4476" ht="19.899999999999999" customHeight="1"/>
    <row r="4477" ht="19.899999999999999" customHeight="1"/>
    <row r="4478" ht="19.899999999999999" customHeight="1"/>
    <row r="4479" ht="19.899999999999999" customHeight="1"/>
    <row r="4480" ht="19.899999999999999" customHeight="1"/>
    <row r="4481" ht="19.899999999999999" customHeight="1"/>
    <row r="4482" ht="19.899999999999999" customHeight="1"/>
    <row r="4483" ht="19.899999999999999" customHeight="1"/>
    <row r="4484" ht="19.899999999999999" customHeight="1"/>
    <row r="4485" ht="19.899999999999999" customHeight="1"/>
    <row r="4486" ht="19.899999999999999" customHeight="1"/>
    <row r="4487" ht="19.899999999999999" customHeight="1"/>
    <row r="4488" ht="19.899999999999999" customHeight="1"/>
    <row r="4489" ht="19.899999999999999" customHeight="1"/>
    <row r="4490" ht="19.899999999999999" customHeight="1"/>
    <row r="4491" ht="19.899999999999999" customHeight="1"/>
    <row r="4492" ht="19.899999999999999" customHeight="1"/>
    <row r="4493" ht="19.899999999999999" customHeight="1"/>
    <row r="4494" ht="19.899999999999999" customHeight="1"/>
    <row r="4495" ht="19.899999999999999" customHeight="1"/>
    <row r="4496" ht="19.899999999999999" customHeight="1"/>
    <row r="4497" ht="19.899999999999999" customHeight="1"/>
    <row r="4498" ht="19.899999999999999" customHeight="1"/>
    <row r="4499" ht="19.899999999999999" customHeight="1"/>
    <row r="4500" ht="19.899999999999999" customHeight="1"/>
    <row r="4501" ht="19.899999999999999" customHeight="1"/>
    <row r="4502" ht="19.899999999999999" customHeight="1"/>
    <row r="4503" ht="19.899999999999999" customHeight="1"/>
    <row r="4504" ht="19.899999999999999" customHeight="1"/>
    <row r="4505" ht="19.899999999999999" customHeight="1"/>
    <row r="4506" ht="19.899999999999999" customHeight="1"/>
    <row r="4507" ht="19.899999999999999" customHeight="1"/>
    <row r="4508" ht="19.899999999999999" customHeight="1"/>
    <row r="4509" ht="19.899999999999999" customHeight="1"/>
    <row r="4510" ht="19.899999999999999" customHeight="1"/>
    <row r="4511" ht="19.899999999999999" customHeight="1"/>
    <row r="4512" ht="19.899999999999999" customHeight="1"/>
    <row r="4513" ht="19.899999999999999" customHeight="1"/>
    <row r="4514" ht="19.899999999999999" customHeight="1"/>
    <row r="4515" ht="19.899999999999999" customHeight="1"/>
    <row r="4516" ht="19.899999999999999" customHeight="1"/>
    <row r="4517" ht="19.899999999999999" customHeight="1"/>
    <row r="4518" ht="19.899999999999999" customHeight="1"/>
    <row r="4519" ht="19.899999999999999" customHeight="1"/>
    <row r="4520" ht="19.899999999999999" customHeight="1"/>
    <row r="4521" ht="19.899999999999999" customHeight="1"/>
    <row r="4522" ht="19.899999999999999" customHeight="1"/>
    <row r="4523" ht="19.899999999999999" customHeight="1"/>
    <row r="4524" ht="19.899999999999999" customHeight="1"/>
    <row r="4525" ht="19.899999999999999" customHeight="1"/>
    <row r="4526" ht="19.899999999999999" customHeight="1"/>
    <row r="4527" ht="19.899999999999999" customHeight="1"/>
    <row r="4528" ht="19.899999999999999" customHeight="1"/>
    <row r="4529" ht="19.899999999999999" customHeight="1"/>
    <row r="4530" ht="19.899999999999999" customHeight="1"/>
    <row r="4531" ht="19.899999999999999" customHeight="1"/>
    <row r="4532" ht="19.899999999999999" customHeight="1"/>
    <row r="4533" ht="19.899999999999999" customHeight="1"/>
    <row r="4534" ht="19.899999999999999" customHeight="1"/>
    <row r="4535" ht="19.899999999999999" customHeight="1"/>
    <row r="4536" ht="19.899999999999999" customHeight="1"/>
    <row r="4537" ht="19.899999999999999" customHeight="1"/>
    <row r="4538" ht="19.899999999999999" customHeight="1"/>
    <row r="4539" ht="19.899999999999999" customHeight="1"/>
    <row r="4540" ht="19.899999999999999" customHeight="1"/>
    <row r="4541" ht="19.899999999999999" customHeight="1"/>
    <row r="4542" ht="19.899999999999999" customHeight="1"/>
    <row r="4543" ht="19.899999999999999" customHeight="1"/>
    <row r="4544" ht="19.899999999999999" customHeight="1"/>
    <row r="4545" ht="19.899999999999999" customHeight="1"/>
    <row r="4546" ht="19.899999999999999" customHeight="1"/>
    <row r="4547" ht="19.899999999999999" customHeight="1"/>
    <row r="4548" ht="19.899999999999999" customHeight="1"/>
    <row r="4549" ht="19.899999999999999" customHeight="1"/>
    <row r="4550" ht="19.899999999999999" customHeight="1"/>
    <row r="4551" ht="19.899999999999999" customHeight="1"/>
    <row r="4552" ht="19.899999999999999" customHeight="1"/>
    <row r="4553" ht="19.899999999999999" customHeight="1"/>
    <row r="4554" ht="19.899999999999999" customHeight="1"/>
    <row r="4555" ht="19.899999999999999" customHeight="1"/>
    <row r="4556" ht="19.899999999999999" customHeight="1"/>
    <row r="4557" ht="19.899999999999999" customHeight="1"/>
    <row r="4558" ht="19.899999999999999" customHeight="1"/>
    <row r="4559" ht="19.899999999999999" customHeight="1"/>
    <row r="4560" ht="19.899999999999999" customHeight="1"/>
    <row r="4561" ht="19.899999999999999" customHeight="1"/>
    <row r="4562" ht="19.899999999999999" customHeight="1"/>
    <row r="4563" ht="19.899999999999999" customHeight="1"/>
    <row r="4564" ht="19.899999999999999" customHeight="1"/>
    <row r="4565" ht="19.899999999999999" customHeight="1"/>
    <row r="4566" ht="19.899999999999999" customHeight="1"/>
    <row r="4567" ht="19.899999999999999" customHeight="1"/>
    <row r="4568" ht="19.899999999999999" customHeight="1"/>
    <row r="4569" ht="19.899999999999999" customHeight="1"/>
    <row r="4570" ht="19.899999999999999" customHeight="1"/>
    <row r="4571" ht="19.899999999999999" customHeight="1"/>
    <row r="4572" ht="19.899999999999999" customHeight="1"/>
    <row r="4573" ht="19.899999999999999" customHeight="1"/>
    <row r="4574" ht="19.899999999999999" customHeight="1"/>
    <row r="4575" ht="19.899999999999999" customHeight="1"/>
    <row r="4576" ht="19.899999999999999" customHeight="1"/>
    <row r="4577" ht="19.899999999999999" customHeight="1"/>
    <row r="4578" ht="19.899999999999999" customHeight="1"/>
    <row r="4579" ht="19.899999999999999" customHeight="1"/>
    <row r="4580" ht="19.899999999999999" customHeight="1"/>
    <row r="4581" ht="19.899999999999999" customHeight="1"/>
    <row r="4582" ht="19.899999999999999" customHeight="1"/>
    <row r="4583" ht="19.899999999999999" customHeight="1"/>
    <row r="4584" ht="19.899999999999999" customHeight="1"/>
    <row r="4585" ht="19.899999999999999" customHeight="1"/>
    <row r="4586" ht="19.899999999999999" customHeight="1"/>
    <row r="4587" ht="19.899999999999999" customHeight="1"/>
    <row r="4588" ht="19.899999999999999" customHeight="1"/>
    <row r="4589" ht="19.899999999999999" customHeight="1"/>
    <row r="4590" ht="19.899999999999999" customHeight="1"/>
    <row r="4591" ht="19.899999999999999" customHeight="1"/>
    <row r="4592" ht="19.899999999999999" customHeight="1"/>
    <row r="4593" ht="19.899999999999999" customHeight="1"/>
    <row r="4594" ht="19.899999999999999" customHeight="1"/>
    <row r="4595" ht="19.899999999999999" customHeight="1"/>
    <row r="4596" ht="19.899999999999999" customHeight="1"/>
    <row r="4597" ht="19.899999999999999" customHeight="1"/>
    <row r="4598" ht="19.899999999999999" customHeight="1"/>
    <row r="4599" ht="19.899999999999999" customHeight="1"/>
    <row r="4600" ht="19.899999999999999" customHeight="1"/>
    <row r="4601" ht="19.899999999999999" customHeight="1"/>
    <row r="4602" ht="19.899999999999999" customHeight="1"/>
    <row r="4603" ht="19.899999999999999" customHeight="1"/>
    <row r="4604" ht="19.899999999999999" customHeight="1"/>
    <row r="4605" ht="19.899999999999999" customHeight="1"/>
    <row r="4606" ht="19.899999999999999" customHeight="1"/>
    <row r="4607" ht="19.899999999999999" customHeight="1"/>
    <row r="4608" ht="19.899999999999999" customHeight="1"/>
    <row r="4609" ht="19.899999999999999" customHeight="1"/>
    <row r="4610" ht="19.899999999999999" customHeight="1"/>
    <row r="4611" ht="19.899999999999999" customHeight="1"/>
    <row r="4612" ht="19.899999999999999" customHeight="1"/>
    <row r="4613" ht="19.899999999999999" customHeight="1"/>
    <row r="4614" ht="19.899999999999999" customHeight="1"/>
    <row r="4615" ht="19.899999999999999" customHeight="1"/>
    <row r="4616" ht="19.899999999999999" customHeight="1"/>
    <row r="4617" ht="19.899999999999999" customHeight="1"/>
    <row r="4618" ht="19.899999999999999" customHeight="1"/>
    <row r="4619" ht="19.899999999999999" customHeight="1"/>
    <row r="4620" ht="19.899999999999999" customHeight="1"/>
    <row r="4621" ht="19.899999999999999" customHeight="1"/>
    <row r="4622" ht="19.899999999999999" customHeight="1"/>
    <row r="4623" ht="19.899999999999999" customHeight="1"/>
    <row r="4624" ht="19.899999999999999" customHeight="1"/>
    <row r="4625" ht="19.899999999999999" customHeight="1"/>
    <row r="4626" ht="19.899999999999999" customHeight="1"/>
    <row r="4627" ht="19.899999999999999" customHeight="1"/>
    <row r="4628" ht="19.899999999999999" customHeight="1"/>
    <row r="4629" ht="19.899999999999999" customHeight="1"/>
    <row r="4630" ht="19.899999999999999" customHeight="1"/>
    <row r="4631" ht="19.899999999999999" customHeight="1"/>
    <row r="4632" ht="19.899999999999999" customHeight="1"/>
    <row r="4633" ht="19.899999999999999" customHeight="1"/>
    <row r="4634" ht="19.899999999999999" customHeight="1"/>
    <row r="4635" ht="19.899999999999999" customHeight="1"/>
    <row r="4636" ht="19.899999999999999" customHeight="1"/>
    <row r="4637" ht="19.899999999999999" customHeight="1"/>
    <row r="4638" ht="19.899999999999999" customHeight="1"/>
    <row r="4639" ht="19.899999999999999" customHeight="1"/>
    <row r="4640" ht="19.899999999999999" customHeight="1"/>
    <row r="4641" ht="19.899999999999999" customHeight="1"/>
    <row r="4642" ht="19.899999999999999" customHeight="1"/>
    <row r="4643" ht="19.899999999999999" customHeight="1"/>
    <row r="4644" ht="19.899999999999999" customHeight="1"/>
    <row r="4645" ht="19.899999999999999" customHeight="1"/>
    <row r="4646" ht="19.899999999999999" customHeight="1"/>
    <row r="4647" ht="19.899999999999999" customHeight="1"/>
    <row r="4648" ht="19.899999999999999" customHeight="1"/>
    <row r="4649" ht="19.899999999999999" customHeight="1"/>
    <row r="4650" ht="19.899999999999999" customHeight="1"/>
    <row r="4651" ht="19.899999999999999" customHeight="1"/>
    <row r="4652" ht="19.899999999999999" customHeight="1"/>
    <row r="4653" ht="19.899999999999999" customHeight="1"/>
    <row r="4654" ht="19.899999999999999" customHeight="1"/>
    <row r="4655" ht="19.899999999999999" customHeight="1"/>
    <row r="4656" ht="19.899999999999999" customHeight="1"/>
    <row r="4657" ht="19.899999999999999" customHeight="1"/>
    <row r="4658" ht="19.899999999999999" customHeight="1"/>
    <row r="4659" ht="19.899999999999999" customHeight="1"/>
    <row r="4660" ht="19.899999999999999" customHeight="1"/>
    <row r="4661" ht="19.899999999999999" customHeight="1"/>
    <row r="4662" ht="19.899999999999999" customHeight="1"/>
    <row r="4663" ht="19.899999999999999" customHeight="1"/>
    <row r="4664" ht="19.899999999999999" customHeight="1"/>
    <row r="4665" ht="19.899999999999999" customHeight="1"/>
    <row r="4666" ht="19.899999999999999" customHeight="1"/>
    <row r="4667" ht="19.899999999999999" customHeight="1"/>
    <row r="4668" ht="19.899999999999999" customHeight="1"/>
    <row r="4669" ht="19.899999999999999" customHeight="1"/>
    <row r="4670" ht="19.899999999999999" customHeight="1"/>
    <row r="4671" ht="19.899999999999999" customHeight="1"/>
    <row r="4672" ht="19.899999999999999" customHeight="1"/>
    <row r="4673" ht="19.899999999999999" customHeight="1"/>
    <row r="4674" ht="19.899999999999999" customHeight="1"/>
    <row r="4675" ht="19.899999999999999" customHeight="1"/>
    <row r="4676" ht="19.899999999999999" customHeight="1"/>
    <row r="4677" ht="19.899999999999999" customHeight="1"/>
    <row r="4678" ht="19.899999999999999" customHeight="1"/>
    <row r="4679" ht="19.899999999999999" customHeight="1"/>
    <row r="4680" ht="19.899999999999999" customHeight="1"/>
    <row r="4681" ht="19.899999999999999" customHeight="1"/>
    <row r="4682" ht="19.899999999999999" customHeight="1"/>
    <row r="4683" ht="19.899999999999999" customHeight="1"/>
    <row r="4684" ht="19.899999999999999" customHeight="1"/>
    <row r="4685" ht="19.899999999999999" customHeight="1"/>
    <row r="4686" ht="19.899999999999999" customHeight="1"/>
    <row r="4687" ht="19.899999999999999" customHeight="1"/>
    <row r="4688" ht="19.899999999999999" customHeight="1"/>
    <row r="4689" ht="19.899999999999999" customHeight="1"/>
    <row r="4690" ht="19.899999999999999" customHeight="1"/>
    <row r="4691" ht="19.899999999999999" customHeight="1"/>
    <row r="4692" ht="19.899999999999999" customHeight="1"/>
    <row r="4693" ht="19.899999999999999" customHeight="1"/>
    <row r="4694" ht="19.899999999999999" customHeight="1"/>
    <row r="4695" ht="19.899999999999999" customHeight="1"/>
    <row r="4696" ht="19.899999999999999" customHeight="1"/>
    <row r="4697" ht="19.899999999999999" customHeight="1"/>
    <row r="4698" ht="19.899999999999999" customHeight="1"/>
    <row r="4699" ht="19.899999999999999" customHeight="1"/>
    <row r="4700" ht="19.899999999999999" customHeight="1"/>
    <row r="4701" ht="19.899999999999999" customHeight="1"/>
    <row r="4702" ht="19.899999999999999" customHeight="1"/>
    <row r="4703" ht="19.899999999999999" customHeight="1"/>
    <row r="4704" ht="19.899999999999999" customHeight="1"/>
    <row r="4705" ht="19.899999999999999" customHeight="1"/>
    <row r="4706" ht="19.899999999999999" customHeight="1"/>
    <row r="4707" ht="19.899999999999999" customHeight="1"/>
    <row r="4708" ht="19.899999999999999" customHeight="1"/>
    <row r="4709" ht="19.899999999999999" customHeight="1"/>
    <row r="4710" ht="19.899999999999999" customHeight="1"/>
    <row r="4711" ht="19.899999999999999" customHeight="1"/>
    <row r="4712" ht="19.899999999999999" customHeight="1"/>
    <row r="4713" ht="19.899999999999999" customHeight="1"/>
    <row r="4714" ht="19.899999999999999" customHeight="1"/>
    <row r="4715" ht="19.899999999999999" customHeight="1"/>
    <row r="4716" ht="19.899999999999999" customHeight="1"/>
    <row r="4717" ht="19.899999999999999" customHeight="1"/>
    <row r="4718" ht="19.899999999999999" customHeight="1"/>
    <row r="4719" ht="19.899999999999999" customHeight="1"/>
    <row r="4720" ht="19.899999999999999" customHeight="1"/>
    <row r="4721" ht="19.899999999999999" customHeight="1"/>
    <row r="4722" ht="19.899999999999999" customHeight="1"/>
    <row r="4723" ht="19.899999999999999" customHeight="1"/>
    <row r="4724" ht="19.899999999999999" customHeight="1"/>
    <row r="4725" ht="19.899999999999999" customHeight="1"/>
    <row r="4726" ht="19.899999999999999" customHeight="1"/>
    <row r="4727" ht="19.899999999999999" customHeight="1"/>
    <row r="4728" ht="19.899999999999999" customHeight="1"/>
    <row r="4729" ht="19.899999999999999" customHeight="1"/>
    <row r="4730" ht="19.899999999999999" customHeight="1"/>
    <row r="4731" ht="19.899999999999999" customHeight="1"/>
    <row r="4732" ht="19.899999999999999" customHeight="1"/>
    <row r="4733" ht="19.899999999999999" customHeight="1"/>
    <row r="4734" ht="19.899999999999999" customHeight="1"/>
    <row r="4735" ht="19.899999999999999" customHeight="1"/>
    <row r="4736" ht="19.899999999999999" customHeight="1"/>
    <row r="4737" ht="19.899999999999999" customHeight="1"/>
    <row r="4738" ht="19.899999999999999" customHeight="1"/>
    <row r="4739" ht="19.899999999999999" customHeight="1"/>
    <row r="4740" ht="19.899999999999999" customHeight="1"/>
    <row r="4741" ht="19.899999999999999" customHeight="1"/>
    <row r="4742" ht="19.899999999999999" customHeight="1"/>
    <row r="4743" ht="19.899999999999999" customHeight="1"/>
    <row r="4744" ht="19.899999999999999" customHeight="1"/>
    <row r="4745" ht="19.899999999999999" customHeight="1"/>
    <row r="4746" ht="19.899999999999999" customHeight="1"/>
    <row r="4747" ht="19.899999999999999" customHeight="1"/>
    <row r="4748" ht="19.899999999999999" customHeight="1"/>
    <row r="4749" ht="19.899999999999999" customHeight="1"/>
    <row r="4750" ht="19.899999999999999" customHeight="1"/>
    <row r="4751" ht="19.899999999999999" customHeight="1"/>
    <row r="4752" ht="19.899999999999999" customHeight="1"/>
    <row r="4753" ht="19.899999999999999" customHeight="1"/>
    <row r="4754" ht="19.899999999999999" customHeight="1"/>
    <row r="4755" ht="19.899999999999999" customHeight="1"/>
    <row r="4756" ht="19.899999999999999" customHeight="1"/>
    <row r="4757" ht="19.899999999999999" customHeight="1"/>
    <row r="4758" ht="19.899999999999999" customHeight="1"/>
    <row r="4759" ht="19.899999999999999" customHeight="1"/>
    <row r="4760" ht="19.899999999999999" customHeight="1"/>
    <row r="4761" ht="19.899999999999999" customHeight="1"/>
    <row r="4762" ht="19.899999999999999" customHeight="1"/>
    <row r="4763" ht="19.899999999999999" customHeight="1"/>
    <row r="4764" ht="19.899999999999999" customHeight="1"/>
    <row r="4765" ht="19.899999999999999" customHeight="1"/>
    <row r="4766" ht="19.899999999999999" customHeight="1"/>
    <row r="4767" ht="19.899999999999999" customHeight="1"/>
    <row r="4768" ht="19.899999999999999" customHeight="1"/>
    <row r="4769" ht="19.899999999999999" customHeight="1"/>
    <row r="4770" ht="19.899999999999999" customHeight="1"/>
    <row r="4771" ht="19.899999999999999" customHeight="1"/>
    <row r="4772" ht="19.899999999999999" customHeight="1"/>
    <row r="4773" ht="19.899999999999999" customHeight="1"/>
    <row r="4774" ht="19.899999999999999" customHeight="1"/>
    <row r="4775" ht="19.899999999999999" customHeight="1"/>
    <row r="4776" ht="19.899999999999999" customHeight="1"/>
    <row r="4777" ht="19.899999999999999" customHeight="1"/>
    <row r="4778" ht="19.899999999999999" customHeight="1"/>
    <row r="4779" ht="19.899999999999999" customHeight="1"/>
    <row r="4780" ht="19.899999999999999" customHeight="1"/>
    <row r="4781" ht="19.899999999999999" customHeight="1"/>
    <row r="4782" ht="19.899999999999999" customHeight="1"/>
    <row r="4783" ht="19.899999999999999" customHeight="1"/>
    <row r="4784" ht="19.899999999999999" customHeight="1"/>
    <row r="4785" ht="19.899999999999999" customHeight="1"/>
    <row r="4786" ht="19.899999999999999" customHeight="1"/>
    <row r="4787" ht="19.899999999999999" customHeight="1"/>
    <row r="4788" ht="19.899999999999999" customHeight="1"/>
    <row r="4789" ht="19.899999999999999" customHeight="1"/>
    <row r="4790" ht="19.899999999999999" customHeight="1"/>
    <row r="4791" ht="19.899999999999999" customHeight="1"/>
    <row r="4792" ht="19.899999999999999" customHeight="1"/>
    <row r="4793" ht="19.899999999999999" customHeight="1"/>
    <row r="4794" ht="19.899999999999999" customHeight="1"/>
    <row r="4795" ht="19.899999999999999" customHeight="1"/>
    <row r="4796" ht="19.899999999999999" customHeight="1"/>
    <row r="4797" ht="19.899999999999999" customHeight="1"/>
    <row r="4798" ht="19.899999999999999" customHeight="1"/>
    <row r="4799" ht="19.899999999999999" customHeight="1"/>
    <row r="4800" ht="19.899999999999999" customHeight="1"/>
    <row r="4801" ht="19.899999999999999" customHeight="1"/>
    <row r="4802" ht="19.899999999999999" customHeight="1"/>
    <row r="4803" ht="19.899999999999999" customHeight="1"/>
    <row r="4804" ht="19.899999999999999" customHeight="1"/>
    <row r="4805" ht="19.899999999999999" customHeight="1"/>
    <row r="4806" ht="19.899999999999999" customHeight="1"/>
    <row r="4807" ht="19.899999999999999" customHeight="1"/>
    <row r="4808" ht="19.899999999999999" customHeight="1"/>
    <row r="4809" ht="19.899999999999999" customHeight="1"/>
    <row r="4810" ht="19.899999999999999" customHeight="1"/>
    <row r="4811" ht="19.899999999999999" customHeight="1"/>
    <row r="4812" ht="19.899999999999999" customHeight="1"/>
    <row r="4813" ht="19.899999999999999" customHeight="1"/>
    <row r="4814" ht="19.899999999999999" customHeight="1"/>
    <row r="4815" ht="19.899999999999999" customHeight="1"/>
    <row r="4816" ht="19.899999999999999" customHeight="1"/>
    <row r="4817" ht="19.899999999999999" customHeight="1"/>
    <row r="4818" ht="19.899999999999999" customHeight="1"/>
    <row r="4819" ht="19.899999999999999" customHeight="1"/>
    <row r="4820" ht="19.899999999999999" customHeight="1"/>
    <row r="4821" ht="19.899999999999999" customHeight="1"/>
    <row r="4822" ht="19.899999999999999" customHeight="1"/>
    <row r="4823" ht="19.899999999999999" customHeight="1"/>
    <row r="4824" ht="19.899999999999999" customHeight="1"/>
    <row r="4825" ht="19.899999999999999" customHeight="1"/>
    <row r="4826" ht="19.899999999999999" customHeight="1"/>
    <row r="4827" ht="19.899999999999999" customHeight="1"/>
    <row r="4828" ht="19.899999999999999" customHeight="1"/>
    <row r="4829" ht="19.899999999999999" customHeight="1"/>
    <row r="4830" ht="19.899999999999999" customHeight="1"/>
    <row r="4831" ht="19.899999999999999" customHeight="1"/>
    <row r="4832" ht="19.899999999999999" customHeight="1"/>
    <row r="4833" ht="19.899999999999999" customHeight="1"/>
    <row r="4834" ht="19.899999999999999" customHeight="1"/>
    <row r="4835" ht="19.899999999999999" customHeight="1"/>
    <row r="4836" ht="19.899999999999999" customHeight="1"/>
    <row r="4837" ht="19.899999999999999" customHeight="1"/>
    <row r="4838" ht="19.899999999999999" customHeight="1"/>
    <row r="4839" ht="19.899999999999999" customHeight="1"/>
    <row r="4840" ht="19.899999999999999" customHeight="1"/>
    <row r="4841" ht="19.899999999999999" customHeight="1"/>
    <row r="4842" ht="19.899999999999999" customHeight="1"/>
    <row r="4843" ht="19.899999999999999" customHeight="1"/>
    <row r="4844" ht="19.899999999999999" customHeight="1"/>
    <row r="4845" ht="19.899999999999999" customHeight="1"/>
    <row r="4846" ht="19.899999999999999" customHeight="1"/>
    <row r="4847" ht="19.899999999999999" customHeight="1"/>
    <row r="4848" ht="19.899999999999999" customHeight="1"/>
    <row r="4849" ht="19.899999999999999" customHeight="1"/>
    <row r="4850" ht="19.899999999999999" customHeight="1"/>
    <row r="4851" ht="19.899999999999999" customHeight="1"/>
    <row r="4852" ht="19.899999999999999" customHeight="1"/>
    <row r="4853" ht="19.899999999999999" customHeight="1"/>
    <row r="4854" ht="19.899999999999999" customHeight="1"/>
    <row r="4855" ht="19.899999999999999" customHeight="1"/>
    <row r="4856" ht="19.899999999999999" customHeight="1"/>
    <row r="4857" ht="19.899999999999999" customHeight="1"/>
    <row r="4858" ht="19.899999999999999" customHeight="1"/>
    <row r="4859" ht="19.899999999999999" customHeight="1"/>
    <row r="4860" ht="19.899999999999999" customHeight="1"/>
    <row r="4861" ht="19.899999999999999" customHeight="1"/>
    <row r="4862" ht="19.899999999999999" customHeight="1"/>
    <row r="4863" ht="19.899999999999999" customHeight="1"/>
    <row r="4864" ht="19.899999999999999" customHeight="1"/>
    <row r="4865" ht="19.899999999999999" customHeight="1"/>
    <row r="4866" ht="19.899999999999999" customHeight="1"/>
    <row r="4867" ht="19.899999999999999" customHeight="1"/>
    <row r="4868" ht="19.899999999999999" customHeight="1"/>
    <row r="4869" ht="19.899999999999999" customHeight="1"/>
    <row r="4870" ht="19.899999999999999" customHeight="1"/>
    <row r="4871" ht="19.899999999999999" customHeight="1"/>
    <row r="4872" ht="19.899999999999999" customHeight="1"/>
    <row r="4873" ht="19.899999999999999" customHeight="1"/>
    <row r="4874" ht="19.899999999999999" customHeight="1"/>
    <row r="4875" ht="19.899999999999999" customHeight="1"/>
    <row r="4876" ht="19.899999999999999" customHeight="1"/>
    <row r="4877" ht="19.899999999999999" customHeight="1"/>
    <row r="4878" ht="19.899999999999999" customHeight="1"/>
    <row r="4879" ht="19.899999999999999" customHeight="1"/>
    <row r="4880" ht="19.899999999999999" customHeight="1"/>
    <row r="4881" ht="19.899999999999999" customHeight="1"/>
    <row r="4882" ht="19.899999999999999" customHeight="1"/>
    <row r="4883" ht="19.899999999999999" customHeight="1"/>
    <row r="4884" ht="19.899999999999999" customHeight="1"/>
    <row r="4885" ht="19.899999999999999" customHeight="1"/>
    <row r="4886" ht="19.899999999999999" customHeight="1"/>
    <row r="4887" ht="19.899999999999999" customHeight="1"/>
    <row r="4888" ht="19.899999999999999" customHeight="1"/>
    <row r="4889" ht="19.899999999999999" customHeight="1"/>
    <row r="4890" ht="19.899999999999999" customHeight="1"/>
    <row r="4891" ht="19.899999999999999" customHeight="1"/>
    <row r="4892" ht="19.899999999999999" customHeight="1"/>
    <row r="4893" ht="19.899999999999999" customHeight="1"/>
    <row r="4894" ht="19.899999999999999" customHeight="1"/>
    <row r="4895" ht="19.899999999999999" customHeight="1"/>
    <row r="4896" ht="19.899999999999999" customHeight="1"/>
    <row r="4897" ht="19.899999999999999" customHeight="1"/>
    <row r="4898" ht="19.899999999999999" customHeight="1"/>
    <row r="4899" ht="19.899999999999999" customHeight="1"/>
    <row r="4900" ht="19.899999999999999" customHeight="1"/>
    <row r="4901" ht="19.899999999999999" customHeight="1"/>
    <row r="4902" ht="19.899999999999999" customHeight="1"/>
    <row r="4903" ht="19.899999999999999" customHeight="1"/>
    <row r="4904" ht="19.899999999999999" customHeight="1"/>
    <row r="4905" ht="19.899999999999999" customHeight="1"/>
    <row r="4906" ht="19.899999999999999" customHeight="1"/>
    <row r="4907" ht="19.899999999999999" customHeight="1"/>
    <row r="4908" ht="19.899999999999999" customHeight="1"/>
    <row r="4909" ht="19.899999999999999" customHeight="1"/>
    <row r="4910" ht="19.899999999999999" customHeight="1"/>
    <row r="4911" ht="19.899999999999999" customHeight="1"/>
    <row r="4912" ht="19.899999999999999" customHeight="1"/>
    <row r="4913" ht="19.899999999999999" customHeight="1"/>
    <row r="4914" ht="19.899999999999999" customHeight="1"/>
    <row r="4915" ht="19.899999999999999" customHeight="1"/>
    <row r="4916" ht="19.899999999999999" customHeight="1"/>
    <row r="4917" ht="19.899999999999999" customHeight="1"/>
    <row r="4918" ht="19.899999999999999" customHeight="1"/>
    <row r="4919" ht="19.899999999999999" customHeight="1"/>
    <row r="4920" ht="19.899999999999999" customHeight="1"/>
    <row r="4921" ht="19.899999999999999" customHeight="1"/>
    <row r="4922" ht="19.899999999999999" customHeight="1"/>
    <row r="4923" ht="19.899999999999999" customHeight="1"/>
    <row r="4924" ht="19.899999999999999" customHeight="1"/>
    <row r="4925" ht="19.899999999999999" customHeight="1"/>
    <row r="4926" ht="19.899999999999999" customHeight="1"/>
    <row r="4927" ht="19.899999999999999" customHeight="1"/>
    <row r="4928" ht="19.899999999999999" customHeight="1"/>
    <row r="4929" ht="19.899999999999999" customHeight="1"/>
    <row r="4930" ht="19.899999999999999" customHeight="1"/>
    <row r="4931" ht="19.899999999999999" customHeight="1"/>
    <row r="4932" ht="19.899999999999999" customHeight="1"/>
    <row r="4933" ht="19.899999999999999" customHeight="1"/>
    <row r="4934" ht="19.899999999999999" customHeight="1"/>
    <row r="4935" ht="19.899999999999999" customHeight="1"/>
    <row r="4936" ht="19.899999999999999" customHeight="1"/>
    <row r="4937" ht="19.899999999999999" customHeight="1"/>
    <row r="4938" ht="19.899999999999999" customHeight="1"/>
    <row r="4939" ht="19.899999999999999" customHeight="1"/>
    <row r="4940" ht="19.899999999999999" customHeight="1"/>
    <row r="4941" ht="19.899999999999999" customHeight="1"/>
    <row r="4942" ht="19.899999999999999" customHeight="1"/>
    <row r="4943" ht="19.899999999999999" customHeight="1"/>
    <row r="4944" ht="19.899999999999999" customHeight="1"/>
    <row r="4945" ht="19.899999999999999" customHeight="1"/>
    <row r="4946" ht="19.899999999999999" customHeight="1"/>
    <row r="4947" ht="19.899999999999999" customHeight="1"/>
    <row r="4948" ht="19.899999999999999" customHeight="1"/>
    <row r="4949" ht="19.899999999999999" customHeight="1"/>
    <row r="4950" ht="19.899999999999999" customHeight="1"/>
    <row r="4951" ht="19.899999999999999" customHeight="1"/>
    <row r="4952" ht="19.899999999999999" customHeight="1"/>
    <row r="4953" ht="19.899999999999999" customHeight="1"/>
    <row r="4954" ht="19.899999999999999" customHeight="1"/>
    <row r="4955" ht="19.899999999999999" customHeight="1"/>
    <row r="4956" ht="19.899999999999999" customHeight="1"/>
    <row r="4957" ht="19.899999999999999" customHeight="1"/>
    <row r="4958" ht="19.899999999999999" customHeight="1"/>
    <row r="4959" ht="19.899999999999999" customHeight="1"/>
    <row r="4960" ht="19.899999999999999" customHeight="1"/>
    <row r="4961" ht="19.899999999999999" customHeight="1"/>
    <row r="4962" ht="19.899999999999999" customHeight="1"/>
    <row r="4963" ht="19.899999999999999" customHeight="1"/>
    <row r="4964" ht="19.899999999999999" customHeight="1"/>
    <row r="4965" ht="19.899999999999999" customHeight="1"/>
    <row r="4966" ht="19.899999999999999" customHeight="1"/>
    <row r="4967" ht="19.899999999999999" customHeight="1"/>
    <row r="4968" ht="19.899999999999999" customHeight="1"/>
    <row r="4969" ht="19.899999999999999" customHeight="1"/>
    <row r="4970" ht="19.899999999999999" customHeight="1"/>
    <row r="4971" ht="19.899999999999999" customHeight="1"/>
    <row r="4972" ht="19.899999999999999" customHeight="1"/>
    <row r="4973" ht="19.899999999999999" customHeight="1"/>
    <row r="4974" ht="19.899999999999999" customHeight="1"/>
    <row r="4975" ht="19.899999999999999" customHeight="1"/>
    <row r="4976" ht="19.899999999999999" customHeight="1"/>
    <row r="4977" ht="19.899999999999999" customHeight="1"/>
    <row r="4978" ht="19.899999999999999" customHeight="1"/>
    <row r="4979" ht="19.899999999999999" customHeight="1"/>
    <row r="4980" ht="19.899999999999999" customHeight="1"/>
    <row r="4981" ht="19.899999999999999" customHeight="1"/>
    <row r="4982" ht="19.899999999999999" customHeight="1"/>
    <row r="4983" ht="19.899999999999999" customHeight="1"/>
    <row r="4984" ht="19.899999999999999" customHeight="1"/>
    <row r="4985" ht="19.899999999999999" customHeight="1"/>
    <row r="4986" ht="19.899999999999999" customHeight="1"/>
    <row r="4987" ht="19.899999999999999" customHeight="1"/>
    <row r="4988" ht="19.899999999999999" customHeight="1"/>
    <row r="4989" ht="19.899999999999999" customHeight="1"/>
    <row r="4990" ht="19.899999999999999" customHeight="1"/>
    <row r="4991" ht="19.899999999999999" customHeight="1"/>
    <row r="4992" ht="19.899999999999999" customHeight="1"/>
    <row r="4993" ht="19.899999999999999" customHeight="1"/>
    <row r="4994" ht="19.899999999999999" customHeight="1"/>
    <row r="4995" ht="19.899999999999999" customHeight="1"/>
    <row r="4996" ht="19.899999999999999" customHeight="1"/>
    <row r="4997" ht="19.899999999999999" customHeight="1"/>
    <row r="4998" ht="19.899999999999999" customHeight="1"/>
    <row r="4999" ht="19.899999999999999" customHeight="1"/>
    <row r="5000" ht="19.899999999999999" customHeight="1"/>
    <row r="5001" ht="19.899999999999999" customHeight="1"/>
    <row r="5002" ht="19.899999999999999" customHeight="1"/>
    <row r="5003" ht="19.899999999999999" customHeight="1"/>
    <row r="5004" ht="19.899999999999999" customHeight="1"/>
    <row r="5005" ht="19.899999999999999" customHeight="1"/>
    <row r="5006" ht="19.899999999999999" customHeight="1"/>
    <row r="5007" ht="19.899999999999999" customHeight="1"/>
    <row r="5008" ht="19.899999999999999" customHeight="1"/>
    <row r="5009" ht="19.899999999999999" customHeight="1"/>
    <row r="5010" ht="19.899999999999999" customHeight="1"/>
    <row r="5011" ht="19.899999999999999" customHeight="1"/>
    <row r="5012" ht="19.899999999999999" customHeight="1"/>
    <row r="5013" ht="19.899999999999999" customHeight="1"/>
    <row r="5014" ht="19.899999999999999" customHeight="1"/>
    <row r="5015" ht="19.899999999999999" customHeight="1"/>
    <row r="5016" ht="19.899999999999999" customHeight="1"/>
    <row r="5017" ht="19.899999999999999" customHeight="1"/>
    <row r="5018" ht="19.899999999999999" customHeight="1"/>
    <row r="5019" ht="19.899999999999999" customHeight="1"/>
    <row r="5020" ht="19.899999999999999" customHeight="1"/>
    <row r="5021" ht="19.899999999999999" customHeight="1"/>
    <row r="5022" ht="19.899999999999999" customHeight="1"/>
    <row r="5023" ht="19.899999999999999" customHeight="1"/>
    <row r="5024" ht="19.899999999999999" customHeight="1"/>
    <row r="5025" ht="19.899999999999999" customHeight="1"/>
    <row r="5026" ht="19.899999999999999" customHeight="1"/>
    <row r="5027" ht="19.899999999999999" customHeight="1"/>
    <row r="5028" ht="19.899999999999999" customHeight="1"/>
    <row r="5029" ht="19.899999999999999" customHeight="1"/>
    <row r="5030" ht="19.899999999999999" customHeight="1"/>
    <row r="5031" ht="19.899999999999999" customHeight="1"/>
    <row r="5032" ht="19.899999999999999" customHeight="1"/>
    <row r="5033" ht="19.899999999999999" customHeight="1"/>
    <row r="5034" ht="19.899999999999999" customHeight="1"/>
    <row r="5035" ht="19.899999999999999" customHeight="1"/>
    <row r="5036" ht="19.899999999999999" customHeight="1"/>
    <row r="5037" ht="19.899999999999999" customHeight="1"/>
    <row r="5038" ht="19.899999999999999" customHeight="1"/>
    <row r="5039" ht="19.899999999999999" customHeight="1"/>
    <row r="5040" ht="19.899999999999999" customHeight="1"/>
    <row r="5041" ht="19.899999999999999" customHeight="1"/>
    <row r="5042" ht="19.899999999999999" customHeight="1"/>
    <row r="5043" ht="19.899999999999999" customHeight="1"/>
    <row r="5044" ht="19.899999999999999" customHeight="1"/>
    <row r="5045" ht="19.899999999999999" customHeight="1"/>
    <row r="5046" ht="19.899999999999999" customHeight="1"/>
    <row r="5047" ht="19.899999999999999" customHeight="1"/>
    <row r="5048" ht="19.899999999999999" customHeight="1"/>
    <row r="5049" ht="19.899999999999999" customHeight="1"/>
    <row r="5050" ht="19.899999999999999" customHeight="1"/>
    <row r="5051" ht="19.899999999999999" customHeight="1"/>
    <row r="5052" ht="19.899999999999999" customHeight="1"/>
    <row r="5053" ht="19.899999999999999" customHeight="1"/>
    <row r="5054" ht="19.899999999999999" customHeight="1"/>
    <row r="5055" ht="19.899999999999999" customHeight="1"/>
    <row r="5056" ht="19.899999999999999" customHeight="1"/>
    <row r="5057" ht="19.899999999999999" customHeight="1"/>
    <row r="5058" ht="19.899999999999999" customHeight="1"/>
    <row r="5059" ht="19.899999999999999" customHeight="1"/>
    <row r="5060" ht="19.899999999999999" customHeight="1"/>
    <row r="5061" ht="19.899999999999999" customHeight="1"/>
    <row r="5062" ht="19.899999999999999" customHeight="1"/>
    <row r="5063" ht="19.899999999999999" customHeight="1"/>
    <row r="5064" ht="19.899999999999999" customHeight="1"/>
    <row r="5065" ht="19.899999999999999" customHeight="1"/>
    <row r="5066" ht="19.899999999999999" customHeight="1"/>
    <row r="5067" ht="19.899999999999999" customHeight="1"/>
    <row r="5068" ht="19.899999999999999" customHeight="1"/>
    <row r="5069" ht="19.899999999999999" customHeight="1"/>
    <row r="5070" ht="19.899999999999999" customHeight="1"/>
    <row r="5071" ht="19.899999999999999" customHeight="1"/>
    <row r="5072" ht="19.899999999999999" customHeight="1"/>
    <row r="5073" ht="19.899999999999999" customHeight="1"/>
    <row r="5074" ht="19.899999999999999" customHeight="1"/>
    <row r="5075" ht="19.899999999999999" customHeight="1"/>
    <row r="5076" ht="19.899999999999999" customHeight="1"/>
    <row r="5077" ht="19.899999999999999" customHeight="1"/>
    <row r="5078" ht="19.899999999999999" customHeight="1"/>
    <row r="5079" ht="19.899999999999999" customHeight="1"/>
    <row r="5080" ht="19.899999999999999" customHeight="1"/>
    <row r="5081" ht="19.899999999999999" customHeight="1"/>
    <row r="5082" ht="19.899999999999999" customHeight="1"/>
    <row r="5083" ht="19.899999999999999" customHeight="1"/>
    <row r="5084" ht="19.899999999999999" customHeight="1"/>
    <row r="5085" ht="19.899999999999999" customHeight="1"/>
    <row r="5086" ht="19.899999999999999" customHeight="1"/>
    <row r="5087" ht="19.899999999999999" customHeight="1"/>
    <row r="5088" ht="19.899999999999999" customHeight="1"/>
    <row r="5089" ht="19.899999999999999" customHeight="1"/>
    <row r="5090" ht="19.899999999999999" customHeight="1"/>
    <row r="5091" ht="19.899999999999999" customHeight="1"/>
    <row r="5092" ht="19.899999999999999" customHeight="1"/>
    <row r="5093" ht="19.899999999999999" customHeight="1"/>
    <row r="5094" ht="19.899999999999999" customHeight="1"/>
    <row r="5095" ht="19.899999999999999" customHeight="1"/>
    <row r="5096" ht="19.899999999999999" customHeight="1"/>
    <row r="5097" ht="19.899999999999999" customHeight="1"/>
    <row r="5098" ht="19.899999999999999" customHeight="1"/>
    <row r="5099" ht="19.899999999999999" customHeight="1"/>
    <row r="5100" ht="19.899999999999999" customHeight="1"/>
    <row r="5101" ht="19.899999999999999" customHeight="1"/>
    <row r="5102" ht="19.899999999999999" customHeight="1"/>
    <row r="5103" ht="19.899999999999999" customHeight="1"/>
    <row r="5104" ht="19.899999999999999" customHeight="1"/>
    <row r="5105" ht="19.899999999999999" customHeight="1"/>
    <row r="5106" ht="19.899999999999999" customHeight="1"/>
    <row r="5107" ht="19.899999999999999" customHeight="1"/>
    <row r="5108" ht="19.899999999999999" customHeight="1"/>
    <row r="5109" ht="19.899999999999999" customHeight="1"/>
    <row r="5110" ht="19.899999999999999" customHeight="1"/>
    <row r="5111" ht="19.899999999999999" customHeight="1"/>
    <row r="5112" ht="19.899999999999999" customHeight="1"/>
    <row r="5113" ht="19.899999999999999" customHeight="1"/>
    <row r="5114" ht="19.899999999999999" customHeight="1"/>
    <row r="5115" ht="19.899999999999999" customHeight="1"/>
    <row r="5116" ht="19.899999999999999" customHeight="1"/>
    <row r="5117" ht="19.899999999999999" customHeight="1"/>
    <row r="5118" ht="19.899999999999999" customHeight="1"/>
    <row r="5119" ht="19.899999999999999" customHeight="1"/>
    <row r="5120" ht="19.899999999999999" customHeight="1"/>
    <row r="5121" ht="19.899999999999999" customHeight="1"/>
    <row r="5122" ht="19.899999999999999" customHeight="1"/>
    <row r="5123" ht="19.899999999999999" customHeight="1"/>
    <row r="5124" ht="19.899999999999999" customHeight="1"/>
    <row r="5125" ht="19.899999999999999" customHeight="1"/>
    <row r="5126" ht="19.899999999999999" customHeight="1"/>
    <row r="5127" ht="19.899999999999999" customHeight="1"/>
    <row r="5128" ht="19.899999999999999" customHeight="1"/>
    <row r="5129" ht="19.899999999999999" customHeight="1"/>
    <row r="5130" ht="19.899999999999999" customHeight="1"/>
    <row r="5131" ht="19.899999999999999" customHeight="1"/>
    <row r="5132" ht="19.899999999999999" customHeight="1"/>
    <row r="5133" ht="19.899999999999999" customHeight="1"/>
    <row r="5134" ht="19.899999999999999" customHeight="1"/>
    <row r="5135" ht="19.899999999999999" customHeight="1"/>
    <row r="5136" ht="19.899999999999999" customHeight="1"/>
    <row r="5137" ht="19.899999999999999" customHeight="1"/>
    <row r="5138" ht="19.899999999999999" customHeight="1"/>
    <row r="5139" ht="19.899999999999999" customHeight="1"/>
    <row r="5140" ht="19.899999999999999" customHeight="1"/>
    <row r="5141" ht="19.899999999999999" customHeight="1"/>
    <row r="5142" ht="19.899999999999999" customHeight="1"/>
    <row r="5143" ht="19.899999999999999" customHeight="1"/>
    <row r="5144" ht="19.899999999999999" customHeight="1"/>
    <row r="5145" ht="19.899999999999999" customHeight="1"/>
    <row r="5146" ht="19.899999999999999" customHeight="1"/>
    <row r="5147" ht="19.899999999999999" customHeight="1"/>
    <row r="5148" ht="19.899999999999999" customHeight="1"/>
    <row r="5149" ht="19.899999999999999" customHeight="1"/>
    <row r="5150" ht="19.899999999999999" customHeight="1"/>
    <row r="5151" ht="19.899999999999999" customHeight="1"/>
    <row r="5152" ht="19.899999999999999" customHeight="1"/>
    <row r="5153" ht="19.899999999999999" customHeight="1"/>
    <row r="5154" ht="19.899999999999999" customHeight="1"/>
    <row r="5155" ht="19.899999999999999" customHeight="1"/>
    <row r="5156" ht="19.899999999999999" customHeight="1"/>
    <row r="5157" ht="19.899999999999999" customHeight="1"/>
    <row r="5158" ht="19.899999999999999" customHeight="1"/>
    <row r="5159" ht="19.899999999999999" customHeight="1"/>
    <row r="5160" ht="19.899999999999999" customHeight="1"/>
    <row r="5161" ht="19.899999999999999" customHeight="1"/>
    <row r="5162" ht="19.899999999999999" customHeight="1"/>
    <row r="5163" ht="19.899999999999999" customHeight="1"/>
    <row r="5164" ht="19.899999999999999" customHeight="1"/>
    <row r="5165" ht="19.899999999999999" customHeight="1"/>
    <row r="5166" ht="19.899999999999999" customHeight="1"/>
    <row r="5167" ht="19.899999999999999" customHeight="1"/>
    <row r="5168" ht="19.899999999999999" customHeight="1"/>
    <row r="5169" ht="19.899999999999999" customHeight="1"/>
    <row r="5170" ht="19.899999999999999" customHeight="1"/>
    <row r="5171" ht="19.899999999999999" customHeight="1"/>
    <row r="5172" ht="19.899999999999999" customHeight="1"/>
    <row r="5173" ht="19.899999999999999" customHeight="1"/>
    <row r="5174" ht="19.899999999999999" customHeight="1"/>
    <row r="5175" ht="19.899999999999999" customHeight="1"/>
    <row r="5176" ht="19.899999999999999" customHeight="1"/>
    <row r="5177" ht="19.899999999999999" customHeight="1"/>
    <row r="5178" ht="19.899999999999999" customHeight="1"/>
    <row r="5179" ht="19.899999999999999" customHeight="1"/>
    <row r="5180" ht="19.899999999999999" customHeight="1"/>
    <row r="5181" ht="19.899999999999999" customHeight="1"/>
    <row r="5182" ht="19.899999999999999" customHeight="1"/>
    <row r="5183" ht="19.899999999999999" customHeight="1"/>
    <row r="5184" ht="19.899999999999999" customHeight="1"/>
    <row r="5185" ht="19.899999999999999" customHeight="1"/>
    <row r="5186" ht="19.899999999999999" customHeight="1"/>
    <row r="5187" ht="19.899999999999999" customHeight="1"/>
    <row r="5188" ht="19.899999999999999" customHeight="1"/>
    <row r="5189" ht="19.899999999999999" customHeight="1"/>
    <row r="5190" ht="19.899999999999999" customHeight="1"/>
    <row r="5191" ht="19.899999999999999" customHeight="1"/>
    <row r="5192" ht="19.899999999999999" customHeight="1"/>
    <row r="5193" ht="19.899999999999999" customHeight="1"/>
    <row r="5194" ht="19.899999999999999" customHeight="1"/>
    <row r="5195" ht="19.899999999999999" customHeight="1"/>
    <row r="5196" ht="19.899999999999999" customHeight="1"/>
    <row r="5197" ht="19.899999999999999" customHeight="1"/>
    <row r="5198" ht="19.899999999999999" customHeight="1"/>
    <row r="5199" ht="19.899999999999999" customHeight="1"/>
    <row r="5200" ht="19.899999999999999" customHeight="1"/>
    <row r="5201" ht="19.899999999999999" customHeight="1"/>
    <row r="5202" ht="19.899999999999999" customHeight="1"/>
    <row r="5203" ht="19.899999999999999" customHeight="1"/>
    <row r="5204" ht="19.899999999999999" customHeight="1"/>
    <row r="5205" ht="19.899999999999999" customHeight="1"/>
    <row r="5206" ht="19.899999999999999" customHeight="1"/>
    <row r="5207" ht="19.899999999999999" customHeight="1"/>
    <row r="5208" ht="19.899999999999999" customHeight="1"/>
    <row r="5209" ht="19.899999999999999" customHeight="1"/>
    <row r="5210" ht="19.899999999999999" customHeight="1"/>
    <row r="5211" ht="19.899999999999999" customHeight="1"/>
    <row r="5212" ht="19.899999999999999" customHeight="1"/>
    <row r="5213" ht="19.899999999999999" customHeight="1"/>
    <row r="5214" ht="19.899999999999999" customHeight="1"/>
    <row r="5215" ht="19.899999999999999" customHeight="1"/>
    <row r="5216" ht="19.899999999999999" customHeight="1"/>
    <row r="5217" ht="19.899999999999999" customHeight="1"/>
    <row r="5218" ht="19.899999999999999" customHeight="1"/>
    <row r="5219" ht="19.899999999999999" customHeight="1"/>
    <row r="5220" ht="19.899999999999999" customHeight="1"/>
    <row r="5221" ht="19.899999999999999" customHeight="1"/>
    <row r="5222" ht="19.899999999999999" customHeight="1"/>
    <row r="5223" ht="19.899999999999999" customHeight="1"/>
    <row r="5224" ht="19.899999999999999" customHeight="1"/>
    <row r="5225" ht="19.899999999999999" customHeight="1"/>
    <row r="5226" ht="19.899999999999999" customHeight="1"/>
    <row r="5227" ht="19.899999999999999" customHeight="1"/>
    <row r="5228" ht="19.899999999999999" customHeight="1"/>
    <row r="5229" ht="19.899999999999999" customHeight="1"/>
    <row r="5230" ht="19.899999999999999" customHeight="1"/>
    <row r="5231" ht="19.899999999999999" customHeight="1"/>
    <row r="5232" ht="19.899999999999999" customHeight="1"/>
    <row r="5233" ht="19.899999999999999" customHeight="1"/>
    <row r="5234" ht="19.899999999999999" customHeight="1"/>
    <row r="5235" ht="19.899999999999999" customHeight="1"/>
    <row r="5236" ht="19.899999999999999" customHeight="1"/>
    <row r="5237" ht="19.899999999999999" customHeight="1"/>
    <row r="5238" ht="19.899999999999999" customHeight="1"/>
    <row r="5239" ht="19.899999999999999" customHeight="1"/>
    <row r="5240" ht="19.899999999999999" customHeight="1"/>
    <row r="5241" ht="19.899999999999999" customHeight="1"/>
    <row r="5242" ht="19.899999999999999" customHeight="1"/>
    <row r="5243" ht="19.899999999999999" customHeight="1"/>
    <row r="5244" ht="19.899999999999999" customHeight="1"/>
    <row r="5245" ht="19.899999999999999" customHeight="1"/>
    <row r="5246" ht="19.899999999999999" customHeight="1"/>
    <row r="5247" ht="19.899999999999999" customHeight="1"/>
    <row r="5248" ht="19.899999999999999" customHeight="1"/>
    <row r="5249" ht="19.899999999999999" customHeight="1"/>
    <row r="5250" ht="19.899999999999999" customHeight="1"/>
    <row r="5251" ht="19.899999999999999" customHeight="1"/>
    <row r="5252" ht="19.899999999999999" customHeight="1"/>
    <row r="5253" ht="19.899999999999999" customHeight="1"/>
    <row r="5254" ht="19.899999999999999" customHeight="1"/>
    <row r="5255" ht="19.899999999999999" customHeight="1"/>
    <row r="5256" ht="19.899999999999999" customHeight="1"/>
    <row r="5257" ht="19.899999999999999" customHeight="1"/>
    <row r="5258" ht="19.899999999999999" customHeight="1"/>
    <row r="5259" ht="19.899999999999999" customHeight="1"/>
    <row r="5260" ht="19.899999999999999" customHeight="1"/>
    <row r="5261" ht="19.899999999999999" customHeight="1"/>
    <row r="5262" ht="19.899999999999999" customHeight="1"/>
    <row r="5263" ht="19.899999999999999" customHeight="1"/>
    <row r="5264" ht="19.899999999999999" customHeight="1"/>
    <row r="5265" ht="19.899999999999999" customHeight="1"/>
    <row r="5266" ht="19.899999999999999" customHeight="1"/>
    <row r="5267" ht="19.899999999999999" customHeight="1"/>
    <row r="5268" ht="19.899999999999999" customHeight="1"/>
    <row r="5269" ht="19.899999999999999" customHeight="1"/>
    <row r="5270" ht="19.899999999999999" customHeight="1"/>
    <row r="5271" ht="19.899999999999999" customHeight="1"/>
    <row r="5272" ht="19.899999999999999" customHeight="1"/>
    <row r="5273" ht="19.899999999999999" customHeight="1"/>
    <row r="5274" ht="19.899999999999999" customHeight="1"/>
    <row r="5275" ht="19.899999999999999" customHeight="1"/>
    <row r="5276" ht="19.899999999999999" customHeight="1"/>
    <row r="5277" ht="19.899999999999999" customHeight="1"/>
    <row r="5278" ht="19.899999999999999" customHeight="1"/>
    <row r="5279" ht="19.899999999999999" customHeight="1"/>
    <row r="5280" ht="19.899999999999999" customHeight="1"/>
    <row r="5281" ht="19.899999999999999" customHeight="1"/>
    <row r="5282" ht="19.899999999999999" customHeight="1"/>
    <row r="5283" ht="19.899999999999999" customHeight="1"/>
    <row r="5284" ht="19.899999999999999" customHeight="1"/>
    <row r="5285" ht="19.899999999999999" customHeight="1"/>
    <row r="5286" ht="19.899999999999999" customHeight="1"/>
    <row r="5287" ht="19.899999999999999" customHeight="1"/>
    <row r="5288" ht="19.899999999999999" customHeight="1"/>
    <row r="5289" ht="19.899999999999999" customHeight="1"/>
    <row r="5290" ht="19.899999999999999" customHeight="1"/>
    <row r="5291" ht="19.899999999999999" customHeight="1"/>
    <row r="5292" ht="19.899999999999999" customHeight="1"/>
    <row r="5293" ht="19.899999999999999" customHeight="1"/>
    <row r="5294" ht="19.899999999999999" customHeight="1"/>
    <row r="5295" ht="19.899999999999999" customHeight="1"/>
    <row r="5296" ht="19.899999999999999" customHeight="1"/>
    <row r="5297" ht="19.899999999999999" customHeight="1"/>
    <row r="5298" ht="19.899999999999999" customHeight="1"/>
    <row r="5299" ht="19.899999999999999" customHeight="1"/>
    <row r="5300" ht="19.899999999999999" customHeight="1"/>
    <row r="5301" ht="19.899999999999999" customHeight="1"/>
    <row r="5302" ht="19.899999999999999" customHeight="1"/>
    <row r="5303" ht="19.899999999999999" customHeight="1"/>
    <row r="5304" ht="19.899999999999999" customHeight="1"/>
    <row r="5305" ht="19.899999999999999" customHeight="1"/>
    <row r="5306" ht="19.899999999999999" customHeight="1"/>
    <row r="5307" ht="19.899999999999999" customHeight="1"/>
    <row r="5308" ht="19.899999999999999" customHeight="1"/>
    <row r="5309" ht="19.899999999999999" customHeight="1"/>
    <row r="5310" ht="19.899999999999999" customHeight="1"/>
    <row r="5311" ht="19.899999999999999" customHeight="1"/>
    <row r="5312" ht="19.899999999999999" customHeight="1"/>
    <row r="5313" ht="19.899999999999999" customHeight="1"/>
    <row r="5314" ht="19.899999999999999" customHeight="1"/>
    <row r="5315" ht="19.899999999999999" customHeight="1"/>
    <row r="5316" ht="19.899999999999999" customHeight="1"/>
    <row r="5317" ht="19.899999999999999" customHeight="1"/>
    <row r="5318" ht="19.899999999999999" customHeight="1"/>
    <row r="5319" ht="19.899999999999999" customHeight="1"/>
    <row r="5320" ht="19.899999999999999" customHeight="1"/>
    <row r="5321" ht="19.899999999999999" customHeight="1"/>
    <row r="5322" ht="19.899999999999999" customHeight="1"/>
    <row r="5323" ht="19.899999999999999" customHeight="1"/>
    <row r="5324" ht="19.899999999999999" customHeight="1"/>
    <row r="5325" ht="19.899999999999999" customHeight="1"/>
    <row r="5326" ht="19.899999999999999" customHeight="1"/>
    <row r="5327" ht="19.899999999999999" customHeight="1"/>
    <row r="5328" ht="19.899999999999999" customHeight="1"/>
    <row r="5329" ht="19.899999999999999" customHeight="1"/>
    <row r="5330" ht="19.899999999999999" customHeight="1"/>
    <row r="5331" ht="19.899999999999999" customHeight="1"/>
    <row r="5332" ht="19.899999999999999" customHeight="1"/>
    <row r="5333" ht="19.899999999999999" customHeight="1"/>
    <row r="5334" ht="19.899999999999999" customHeight="1"/>
    <row r="5335" ht="19.899999999999999" customHeight="1"/>
    <row r="5336" ht="19.899999999999999" customHeight="1"/>
    <row r="5337" ht="19.899999999999999" customHeight="1"/>
    <row r="5338" ht="19.899999999999999" customHeight="1"/>
    <row r="5339" ht="19.899999999999999" customHeight="1"/>
    <row r="5340" ht="19.899999999999999" customHeight="1"/>
    <row r="5341" ht="19.899999999999999" customHeight="1"/>
    <row r="5342" ht="19.899999999999999" customHeight="1"/>
    <row r="5343" ht="19.899999999999999" customHeight="1"/>
    <row r="5344" ht="19.899999999999999" customHeight="1"/>
    <row r="5345" ht="19.899999999999999" customHeight="1"/>
    <row r="5346" ht="19.899999999999999" customHeight="1"/>
    <row r="5347" ht="19.899999999999999" customHeight="1"/>
    <row r="5348" ht="19.899999999999999" customHeight="1"/>
    <row r="5349" ht="19.899999999999999" customHeight="1"/>
    <row r="5350" ht="19.899999999999999" customHeight="1"/>
    <row r="5351" ht="19.899999999999999" customHeight="1"/>
    <row r="5352" ht="19.899999999999999" customHeight="1"/>
    <row r="5353" ht="19.899999999999999" customHeight="1"/>
    <row r="5354" ht="19.899999999999999" customHeight="1"/>
    <row r="5355" ht="19.899999999999999" customHeight="1"/>
    <row r="5356" ht="19.899999999999999" customHeight="1"/>
    <row r="5357" ht="19.899999999999999" customHeight="1"/>
    <row r="5358" ht="19.899999999999999" customHeight="1"/>
    <row r="5359" ht="19.899999999999999" customHeight="1"/>
    <row r="5360" ht="19.899999999999999" customHeight="1"/>
    <row r="5361" ht="19.899999999999999" customHeight="1"/>
    <row r="5362" ht="19.899999999999999" customHeight="1"/>
    <row r="5363" ht="19.899999999999999" customHeight="1"/>
    <row r="5364" ht="19.899999999999999" customHeight="1"/>
    <row r="5365" ht="19.899999999999999" customHeight="1"/>
    <row r="5366" ht="19.899999999999999" customHeight="1"/>
    <row r="5367" ht="19.899999999999999" customHeight="1"/>
    <row r="5368" ht="19.899999999999999" customHeight="1"/>
    <row r="5369" ht="19.899999999999999" customHeight="1"/>
    <row r="5370" ht="19.899999999999999" customHeight="1"/>
    <row r="5371" ht="19.899999999999999" customHeight="1"/>
    <row r="5372" ht="19.899999999999999" customHeight="1"/>
    <row r="5373" ht="19.899999999999999" customHeight="1"/>
    <row r="5374" ht="19.899999999999999" customHeight="1"/>
    <row r="5375" ht="19.899999999999999" customHeight="1"/>
    <row r="5376" ht="19.899999999999999" customHeight="1"/>
    <row r="5377" ht="19.899999999999999" customHeight="1"/>
    <row r="5378" ht="19.899999999999999" customHeight="1"/>
    <row r="5379" ht="19.899999999999999" customHeight="1"/>
    <row r="5380" ht="19.899999999999999" customHeight="1"/>
    <row r="5381" ht="19.899999999999999" customHeight="1"/>
    <row r="5382" ht="19.899999999999999" customHeight="1"/>
    <row r="5383" ht="19.899999999999999" customHeight="1"/>
    <row r="5384" ht="19.899999999999999" customHeight="1"/>
    <row r="5385" ht="19.899999999999999" customHeight="1"/>
    <row r="5386" ht="19.899999999999999" customHeight="1"/>
    <row r="5387" ht="19.899999999999999" customHeight="1"/>
    <row r="5388" ht="19.899999999999999" customHeight="1"/>
    <row r="5389" ht="19.899999999999999" customHeight="1"/>
    <row r="5390" ht="19.899999999999999" customHeight="1"/>
    <row r="5391" ht="19.899999999999999" customHeight="1"/>
    <row r="5392" ht="19.899999999999999" customHeight="1"/>
    <row r="5393" ht="19.899999999999999" customHeight="1"/>
    <row r="5394" ht="19.899999999999999" customHeight="1"/>
    <row r="5395" ht="19.899999999999999" customHeight="1"/>
    <row r="5396" ht="19.899999999999999" customHeight="1"/>
    <row r="5397" ht="19.899999999999999" customHeight="1"/>
    <row r="5398" ht="19.899999999999999" customHeight="1"/>
    <row r="5399" ht="19.899999999999999" customHeight="1"/>
    <row r="5400" ht="19.899999999999999" customHeight="1"/>
    <row r="5401" ht="19.899999999999999" customHeight="1"/>
    <row r="5402" ht="19.899999999999999" customHeight="1"/>
    <row r="5403" ht="19.899999999999999" customHeight="1"/>
    <row r="5404" ht="19.899999999999999" customHeight="1"/>
    <row r="5405" ht="19.899999999999999" customHeight="1"/>
    <row r="5406" ht="19.899999999999999" customHeight="1"/>
    <row r="5407" ht="19.899999999999999" customHeight="1"/>
    <row r="5408" ht="19.899999999999999" customHeight="1"/>
    <row r="5409" ht="19.899999999999999" customHeight="1"/>
    <row r="5410" ht="19.899999999999999" customHeight="1"/>
    <row r="5411" ht="19.899999999999999" customHeight="1"/>
    <row r="5412" ht="19.899999999999999" customHeight="1"/>
    <row r="5413" ht="19.899999999999999" customHeight="1"/>
    <row r="5414" ht="19.899999999999999" customHeight="1"/>
    <row r="5415" ht="19.899999999999999" customHeight="1"/>
    <row r="5416" ht="19.899999999999999" customHeight="1"/>
    <row r="5417" ht="19.899999999999999" customHeight="1"/>
    <row r="5418" ht="19.899999999999999" customHeight="1"/>
    <row r="5419" ht="19.899999999999999" customHeight="1"/>
    <row r="5420" ht="19.899999999999999" customHeight="1"/>
    <row r="5421" ht="19.899999999999999" customHeight="1"/>
    <row r="5422" ht="19.899999999999999" customHeight="1"/>
    <row r="5423" ht="19.899999999999999" customHeight="1"/>
    <row r="5424" ht="19.899999999999999" customHeight="1"/>
    <row r="5425" ht="19.899999999999999" customHeight="1"/>
    <row r="5426" ht="19.899999999999999" customHeight="1"/>
    <row r="5427" ht="19.899999999999999" customHeight="1"/>
    <row r="5428" ht="19.899999999999999" customHeight="1"/>
    <row r="5429" ht="19.899999999999999" customHeight="1"/>
    <row r="5430" ht="19.899999999999999" customHeight="1"/>
    <row r="5431" ht="19.899999999999999" customHeight="1"/>
    <row r="5432" ht="19.899999999999999" customHeight="1"/>
    <row r="5433" ht="19.899999999999999" customHeight="1"/>
    <row r="5434" ht="19.899999999999999" customHeight="1"/>
    <row r="5435" ht="19.899999999999999" customHeight="1"/>
    <row r="5436" ht="19.899999999999999" customHeight="1"/>
    <row r="5437" ht="19.899999999999999" customHeight="1"/>
    <row r="5438" ht="19.899999999999999" customHeight="1"/>
    <row r="5439" ht="19.899999999999999" customHeight="1"/>
    <row r="5440" ht="19.899999999999999" customHeight="1"/>
    <row r="5441" ht="19.899999999999999" customHeight="1"/>
    <row r="5442" ht="19.899999999999999" customHeight="1"/>
    <row r="5443" ht="19.899999999999999" customHeight="1"/>
    <row r="5444" ht="19.899999999999999" customHeight="1"/>
    <row r="5445" ht="19.899999999999999" customHeight="1"/>
    <row r="5446" ht="19.899999999999999" customHeight="1"/>
    <row r="5447" ht="19.899999999999999" customHeight="1"/>
    <row r="5448" ht="19.899999999999999" customHeight="1"/>
    <row r="5449" ht="19.899999999999999" customHeight="1"/>
    <row r="5450" ht="19.899999999999999" customHeight="1"/>
    <row r="5451" ht="19.899999999999999" customHeight="1"/>
    <row r="5452" ht="19.899999999999999" customHeight="1"/>
    <row r="5453" ht="19.899999999999999" customHeight="1"/>
    <row r="5454" ht="19.899999999999999" customHeight="1"/>
    <row r="5455" ht="19.899999999999999" customHeight="1"/>
    <row r="5456" ht="19.899999999999999" customHeight="1"/>
    <row r="5457" ht="19.899999999999999" customHeight="1"/>
    <row r="5458" ht="19.899999999999999" customHeight="1"/>
    <row r="5459" ht="19.899999999999999" customHeight="1"/>
    <row r="5460" ht="19.899999999999999" customHeight="1"/>
    <row r="5461" ht="19.899999999999999" customHeight="1"/>
    <row r="5462" ht="19.899999999999999" customHeight="1"/>
    <row r="5463" ht="19.899999999999999" customHeight="1"/>
    <row r="5464" ht="19.899999999999999" customHeight="1"/>
    <row r="5465" ht="19.899999999999999" customHeight="1"/>
    <row r="5466" ht="19.899999999999999" customHeight="1"/>
    <row r="5467" ht="19.899999999999999" customHeight="1"/>
    <row r="5468" ht="19.899999999999999" customHeight="1"/>
    <row r="5469" ht="19.899999999999999" customHeight="1"/>
    <row r="5470" ht="19.899999999999999" customHeight="1"/>
    <row r="5471" ht="19.899999999999999" customHeight="1"/>
    <row r="5472" ht="19.899999999999999" customHeight="1"/>
    <row r="5473" ht="19.899999999999999" customHeight="1"/>
    <row r="5474" ht="19.899999999999999" customHeight="1"/>
    <row r="5475" ht="19.899999999999999" customHeight="1"/>
    <row r="5476" ht="19.899999999999999" customHeight="1"/>
    <row r="5477" ht="19.899999999999999" customHeight="1"/>
    <row r="5478" ht="19.899999999999999" customHeight="1"/>
    <row r="5479" ht="19.899999999999999" customHeight="1"/>
    <row r="5480" ht="19.899999999999999" customHeight="1"/>
    <row r="5481" ht="19.899999999999999" customHeight="1"/>
    <row r="5482" ht="19.899999999999999" customHeight="1"/>
    <row r="5483" ht="19.899999999999999" customHeight="1"/>
    <row r="5484" ht="19.899999999999999" customHeight="1"/>
    <row r="5485" ht="19.899999999999999" customHeight="1"/>
    <row r="5486" ht="19.899999999999999" customHeight="1"/>
    <row r="5487" ht="19.899999999999999" customHeight="1"/>
    <row r="5488" ht="19.899999999999999" customHeight="1"/>
    <row r="5489" ht="19.899999999999999" customHeight="1"/>
    <row r="5490" ht="19.899999999999999" customHeight="1"/>
    <row r="5491" ht="19.899999999999999" customHeight="1"/>
    <row r="5492" ht="19.899999999999999" customHeight="1"/>
    <row r="5493" ht="19.899999999999999" customHeight="1"/>
    <row r="5494" ht="19.899999999999999" customHeight="1"/>
    <row r="5495" ht="19.899999999999999" customHeight="1"/>
    <row r="5496" ht="19.899999999999999" customHeight="1"/>
    <row r="5497" ht="19.899999999999999" customHeight="1"/>
    <row r="5498" ht="19.899999999999999" customHeight="1"/>
    <row r="5499" ht="19.899999999999999" customHeight="1"/>
    <row r="5500" ht="19.899999999999999" customHeight="1"/>
    <row r="5501" ht="19.899999999999999" customHeight="1"/>
    <row r="5502" ht="19.899999999999999" customHeight="1"/>
    <row r="5503" ht="19.899999999999999" customHeight="1"/>
    <row r="5504" ht="19.899999999999999" customHeight="1"/>
    <row r="5505" ht="19.899999999999999" customHeight="1"/>
    <row r="5506" ht="19.899999999999999" customHeight="1"/>
    <row r="5507" ht="19.899999999999999" customHeight="1"/>
    <row r="5508" ht="19.899999999999999" customHeight="1"/>
    <row r="5509" ht="19.899999999999999" customHeight="1"/>
    <row r="5510" ht="19.899999999999999" customHeight="1"/>
    <row r="5511" ht="19.899999999999999" customHeight="1"/>
    <row r="5512" ht="19.899999999999999" customHeight="1"/>
    <row r="5513" ht="19.899999999999999" customHeight="1"/>
    <row r="5514" ht="19.899999999999999" customHeight="1"/>
    <row r="5515" ht="19.899999999999999" customHeight="1"/>
    <row r="5516" ht="19.899999999999999" customHeight="1"/>
    <row r="5517" ht="19.899999999999999" customHeight="1"/>
    <row r="5518" ht="19.899999999999999" customHeight="1"/>
    <row r="5519" ht="19.899999999999999" customHeight="1"/>
    <row r="5520" ht="19.899999999999999" customHeight="1"/>
    <row r="5521" ht="19.899999999999999" customHeight="1"/>
    <row r="5522" ht="19.899999999999999" customHeight="1"/>
    <row r="5523" ht="19.899999999999999" customHeight="1"/>
    <row r="5524" ht="19.899999999999999" customHeight="1"/>
    <row r="5525" ht="19.899999999999999" customHeight="1"/>
    <row r="5526" ht="19.899999999999999" customHeight="1"/>
    <row r="5527" ht="19.899999999999999" customHeight="1"/>
    <row r="5528" ht="19.899999999999999" customHeight="1"/>
    <row r="5529" ht="19.899999999999999" customHeight="1"/>
    <row r="5530" ht="19.899999999999999" customHeight="1"/>
    <row r="5531" ht="19.899999999999999" customHeight="1"/>
    <row r="5532" ht="19.899999999999999" customHeight="1"/>
    <row r="5533" ht="19.899999999999999" customHeight="1"/>
    <row r="5534" ht="19.899999999999999" customHeight="1"/>
    <row r="5535" ht="19.899999999999999" customHeight="1"/>
    <row r="5536" ht="19.899999999999999" customHeight="1"/>
    <row r="5537" ht="19.899999999999999" customHeight="1"/>
    <row r="5538" ht="19.899999999999999" customHeight="1"/>
    <row r="5539" ht="19.899999999999999" customHeight="1"/>
    <row r="5540" ht="19.899999999999999" customHeight="1"/>
    <row r="5541" ht="19.899999999999999" customHeight="1"/>
    <row r="5542" ht="19.899999999999999" customHeight="1"/>
    <row r="5543" ht="19.899999999999999" customHeight="1"/>
    <row r="5544" ht="19.899999999999999" customHeight="1"/>
    <row r="5545" ht="19.899999999999999" customHeight="1"/>
    <row r="5546" ht="19.899999999999999" customHeight="1"/>
    <row r="5547" ht="19.899999999999999" customHeight="1"/>
    <row r="5548" ht="19.899999999999999" customHeight="1"/>
    <row r="5549" ht="19.899999999999999" customHeight="1"/>
    <row r="5550" ht="19.899999999999999" customHeight="1"/>
    <row r="5551" ht="19.899999999999999" customHeight="1"/>
    <row r="5552" ht="19.899999999999999" customHeight="1"/>
    <row r="5553" ht="19.899999999999999" customHeight="1"/>
    <row r="5554" ht="19.899999999999999" customHeight="1"/>
    <row r="5555" ht="19.899999999999999" customHeight="1"/>
    <row r="5556" ht="19.899999999999999" customHeight="1"/>
    <row r="5557" ht="19.899999999999999" customHeight="1"/>
    <row r="5558" ht="19.899999999999999" customHeight="1"/>
    <row r="5559" ht="19.899999999999999" customHeight="1"/>
    <row r="5560" ht="19.899999999999999" customHeight="1"/>
    <row r="5561" ht="19.899999999999999" customHeight="1"/>
    <row r="5562" ht="19.899999999999999" customHeight="1"/>
    <row r="5563" ht="19.899999999999999" customHeight="1"/>
    <row r="5564" ht="19.899999999999999" customHeight="1"/>
    <row r="5565" ht="19.899999999999999" customHeight="1"/>
    <row r="5566" ht="19.899999999999999" customHeight="1"/>
    <row r="5567" ht="19.899999999999999" customHeight="1"/>
    <row r="5568" ht="19.899999999999999" customHeight="1"/>
    <row r="5569" ht="19.899999999999999" customHeight="1"/>
    <row r="5570" ht="19.899999999999999" customHeight="1"/>
    <row r="5571" ht="19.899999999999999" customHeight="1"/>
    <row r="5572" ht="19.899999999999999" customHeight="1"/>
    <row r="5573" ht="19.899999999999999" customHeight="1"/>
    <row r="5574" ht="19.899999999999999" customHeight="1"/>
    <row r="5575" ht="19.899999999999999" customHeight="1"/>
    <row r="5576" ht="19.899999999999999" customHeight="1"/>
    <row r="5577" ht="19.899999999999999" customHeight="1"/>
    <row r="5578" ht="19.899999999999999" customHeight="1"/>
    <row r="5579" ht="19.899999999999999" customHeight="1"/>
    <row r="5580" ht="19.899999999999999" customHeight="1"/>
    <row r="5581" ht="19.899999999999999" customHeight="1"/>
    <row r="5582" ht="19.899999999999999" customHeight="1"/>
    <row r="5583" ht="19.899999999999999" customHeight="1"/>
    <row r="5584" ht="19.899999999999999" customHeight="1"/>
    <row r="5585" ht="19.899999999999999" customHeight="1"/>
    <row r="5586" ht="19.899999999999999" customHeight="1"/>
    <row r="5587" ht="19.899999999999999" customHeight="1"/>
    <row r="5588" ht="19.899999999999999" customHeight="1"/>
    <row r="5589" ht="19.899999999999999" customHeight="1"/>
    <row r="5590" ht="19.899999999999999" customHeight="1"/>
    <row r="5591" ht="19.899999999999999" customHeight="1"/>
    <row r="5592" ht="19.899999999999999" customHeight="1"/>
    <row r="5593" ht="19.899999999999999" customHeight="1"/>
    <row r="5594" ht="19.899999999999999" customHeight="1"/>
    <row r="5595" ht="19.899999999999999" customHeight="1"/>
    <row r="5596" ht="19.899999999999999" customHeight="1"/>
    <row r="5597" ht="19.899999999999999" customHeight="1"/>
    <row r="5598" ht="19.899999999999999" customHeight="1"/>
    <row r="5599" ht="19.899999999999999" customHeight="1"/>
    <row r="5600" ht="19.899999999999999" customHeight="1"/>
    <row r="5601" ht="19.899999999999999" customHeight="1"/>
    <row r="5602" ht="19.899999999999999" customHeight="1"/>
    <row r="5603" ht="19.899999999999999" customHeight="1"/>
    <row r="5604" ht="19.899999999999999" customHeight="1"/>
    <row r="5605" ht="19.899999999999999" customHeight="1"/>
    <row r="5606" ht="19.899999999999999" customHeight="1"/>
    <row r="5607" ht="19.899999999999999" customHeight="1"/>
    <row r="5608" ht="19.899999999999999" customHeight="1"/>
    <row r="5609" ht="19.899999999999999" customHeight="1"/>
    <row r="5610" ht="19.899999999999999" customHeight="1"/>
    <row r="5611" ht="19.899999999999999" customHeight="1"/>
    <row r="5612" ht="19.899999999999999" customHeight="1"/>
    <row r="5613" ht="19.899999999999999" customHeight="1"/>
    <row r="5614" ht="19.899999999999999" customHeight="1"/>
    <row r="5615" ht="19.899999999999999" customHeight="1"/>
    <row r="5616" ht="19.899999999999999" customHeight="1"/>
    <row r="5617" ht="19.899999999999999" customHeight="1"/>
    <row r="5618" ht="19.899999999999999" customHeight="1"/>
    <row r="5619" ht="19.899999999999999" customHeight="1"/>
    <row r="5620" ht="19.899999999999999" customHeight="1"/>
    <row r="5621" ht="19.899999999999999" customHeight="1"/>
    <row r="5622" ht="19.899999999999999" customHeight="1"/>
    <row r="5623" ht="19.899999999999999" customHeight="1"/>
    <row r="5624" ht="19.899999999999999" customHeight="1"/>
    <row r="5625" ht="19.899999999999999" customHeight="1"/>
    <row r="5626" ht="19.899999999999999" customHeight="1"/>
    <row r="5627" ht="19.899999999999999" customHeight="1"/>
    <row r="5628" ht="19.899999999999999" customHeight="1"/>
    <row r="5629" ht="19.899999999999999" customHeight="1"/>
    <row r="5630" ht="19.899999999999999" customHeight="1"/>
    <row r="5631" ht="19.899999999999999" customHeight="1"/>
    <row r="5632" ht="19.899999999999999" customHeight="1"/>
    <row r="5633" ht="19.899999999999999" customHeight="1"/>
    <row r="5634" ht="19.899999999999999" customHeight="1"/>
    <row r="5635" ht="19.899999999999999" customHeight="1"/>
    <row r="5636" ht="19.899999999999999" customHeight="1"/>
    <row r="5637" ht="19.899999999999999" customHeight="1"/>
    <row r="5638" ht="19.899999999999999" customHeight="1"/>
    <row r="5639" ht="19.899999999999999" customHeight="1"/>
    <row r="5640" ht="19.899999999999999" customHeight="1"/>
    <row r="5641" ht="19.899999999999999" customHeight="1"/>
    <row r="5642" ht="19.899999999999999" customHeight="1"/>
    <row r="5643" ht="19.899999999999999" customHeight="1"/>
    <row r="5644" ht="19.899999999999999" customHeight="1"/>
    <row r="5645" ht="19.899999999999999" customHeight="1"/>
    <row r="5646" ht="19.899999999999999" customHeight="1"/>
    <row r="5647" ht="19.899999999999999" customHeight="1"/>
    <row r="5648" ht="19.899999999999999" customHeight="1"/>
    <row r="5649" ht="19.899999999999999" customHeight="1"/>
    <row r="5650" ht="19.899999999999999" customHeight="1"/>
    <row r="5651" ht="19.899999999999999" customHeight="1"/>
    <row r="5652" ht="19.899999999999999" customHeight="1"/>
    <row r="5653" ht="19.899999999999999" customHeight="1"/>
    <row r="5654" ht="19.899999999999999" customHeight="1"/>
    <row r="5655" ht="19.899999999999999" customHeight="1"/>
    <row r="5656" ht="19.899999999999999" customHeight="1"/>
    <row r="5657" ht="19.899999999999999" customHeight="1"/>
    <row r="5658" ht="19.899999999999999" customHeight="1"/>
    <row r="5659" ht="19.899999999999999" customHeight="1"/>
    <row r="5660" ht="19.899999999999999" customHeight="1"/>
    <row r="5661" ht="19.899999999999999" customHeight="1"/>
    <row r="5662" ht="19.899999999999999" customHeight="1"/>
    <row r="5663" ht="19.899999999999999" customHeight="1"/>
    <row r="5664" ht="19.899999999999999" customHeight="1"/>
    <row r="5665" ht="19.899999999999999" customHeight="1"/>
    <row r="5666" ht="19.899999999999999" customHeight="1"/>
    <row r="5667" ht="19.899999999999999" customHeight="1"/>
    <row r="5668" ht="19.899999999999999" customHeight="1"/>
    <row r="5669" ht="19.899999999999999" customHeight="1"/>
    <row r="5670" ht="19.899999999999999" customHeight="1"/>
    <row r="5671" ht="19.899999999999999" customHeight="1"/>
    <row r="5672" ht="19.899999999999999" customHeight="1"/>
    <row r="5673" ht="19.899999999999999" customHeight="1"/>
    <row r="5674" ht="19.899999999999999" customHeight="1"/>
    <row r="5675" ht="19.899999999999999" customHeight="1"/>
    <row r="5676" ht="19.899999999999999" customHeight="1"/>
    <row r="5677" ht="19.899999999999999" customHeight="1"/>
    <row r="5678" ht="19.899999999999999" customHeight="1"/>
    <row r="5679" ht="19.899999999999999" customHeight="1"/>
    <row r="5680" ht="19.899999999999999" customHeight="1"/>
    <row r="5681" ht="19.899999999999999" customHeight="1"/>
    <row r="5682" ht="19.899999999999999" customHeight="1"/>
    <row r="5683" ht="19.899999999999999" customHeight="1"/>
    <row r="5684" ht="19.899999999999999" customHeight="1"/>
    <row r="5685" ht="19.899999999999999" customHeight="1"/>
    <row r="5686" ht="19.899999999999999" customHeight="1"/>
    <row r="5687" ht="19.899999999999999" customHeight="1"/>
    <row r="5688" ht="19.899999999999999" customHeight="1"/>
    <row r="5689" ht="19.899999999999999" customHeight="1"/>
    <row r="5690" ht="19.899999999999999" customHeight="1"/>
    <row r="5691" ht="19.899999999999999" customHeight="1"/>
    <row r="5692" ht="19.899999999999999" customHeight="1"/>
    <row r="5693" ht="19.899999999999999" customHeight="1"/>
    <row r="5694" ht="19.899999999999999" customHeight="1"/>
    <row r="5695" ht="19.899999999999999" customHeight="1"/>
    <row r="5696" ht="19.899999999999999" customHeight="1"/>
    <row r="5697" ht="19.899999999999999" customHeight="1"/>
    <row r="5698" ht="19.899999999999999" customHeight="1"/>
    <row r="5699" ht="19.899999999999999" customHeight="1"/>
    <row r="5700" ht="19.899999999999999" customHeight="1"/>
    <row r="5701" ht="19.899999999999999" customHeight="1"/>
    <row r="5702" ht="19.899999999999999" customHeight="1"/>
    <row r="5703" ht="19.899999999999999" customHeight="1"/>
    <row r="5704" ht="19.899999999999999" customHeight="1"/>
    <row r="5705" ht="19.899999999999999" customHeight="1"/>
    <row r="5706" ht="19.899999999999999" customHeight="1"/>
    <row r="5707" ht="19.899999999999999" customHeight="1"/>
    <row r="5708" ht="19.899999999999999" customHeight="1"/>
    <row r="5709" ht="19.899999999999999" customHeight="1"/>
    <row r="5710" ht="19.899999999999999" customHeight="1"/>
    <row r="5711" ht="19.899999999999999" customHeight="1"/>
    <row r="5712" ht="19.899999999999999" customHeight="1"/>
    <row r="5713" ht="19.899999999999999" customHeight="1"/>
    <row r="5714" ht="19.899999999999999" customHeight="1"/>
    <row r="5715" ht="19.899999999999999" customHeight="1"/>
    <row r="5716" ht="19.899999999999999" customHeight="1"/>
    <row r="5717" ht="19.899999999999999" customHeight="1"/>
    <row r="5718" ht="19.899999999999999" customHeight="1"/>
    <row r="5719" ht="19.899999999999999" customHeight="1"/>
    <row r="5720" ht="19.899999999999999" customHeight="1"/>
    <row r="5721" ht="19.899999999999999" customHeight="1"/>
    <row r="5722" ht="19.899999999999999" customHeight="1"/>
    <row r="5723" ht="19.899999999999999" customHeight="1"/>
    <row r="5724" ht="19.899999999999999" customHeight="1"/>
    <row r="5725" ht="19.899999999999999" customHeight="1"/>
    <row r="5726" ht="19.899999999999999" customHeight="1"/>
    <row r="5727" ht="19.899999999999999" customHeight="1"/>
    <row r="5728" ht="19.899999999999999" customHeight="1"/>
    <row r="5729" ht="19.899999999999999" customHeight="1"/>
    <row r="5730" ht="19.899999999999999" customHeight="1"/>
    <row r="5731" ht="19.899999999999999" customHeight="1"/>
    <row r="5732" ht="19.899999999999999" customHeight="1"/>
    <row r="5733" ht="19.899999999999999" customHeight="1"/>
    <row r="5734" ht="19.899999999999999" customHeight="1"/>
    <row r="5735" ht="19.899999999999999" customHeight="1"/>
    <row r="5736" ht="19.899999999999999" customHeight="1"/>
    <row r="5737" ht="19.899999999999999" customHeight="1"/>
    <row r="5738" ht="19.899999999999999" customHeight="1"/>
    <row r="5739" ht="19.899999999999999" customHeight="1"/>
    <row r="5740" ht="19.899999999999999" customHeight="1"/>
    <row r="5741" ht="19.899999999999999" customHeight="1"/>
    <row r="5742" ht="19.899999999999999" customHeight="1"/>
    <row r="5743" ht="19.899999999999999" customHeight="1"/>
    <row r="5744" ht="19.899999999999999" customHeight="1"/>
    <row r="5745" ht="19.899999999999999" customHeight="1"/>
    <row r="5746" ht="19.899999999999999" customHeight="1"/>
    <row r="5747" ht="19.899999999999999" customHeight="1"/>
    <row r="5748" ht="19.899999999999999" customHeight="1"/>
    <row r="5749" ht="19.899999999999999" customHeight="1"/>
    <row r="5750" ht="19.899999999999999" customHeight="1"/>
    <row r="5751" ht="19.899999999999999" customHeight="1"/>
    <row r="5752" ht="19.899999999999999" customHeight="1"/>
    <row r="5753" ht="19.899999999999999" customHeight="1"/>
    <row r="5754" ht="19.899999999999999" customHeight="1"/>
    <row r="5755" ht="19.899999999999999" customHeight="1"/>
    <row r="5756" ht="19.899999999999999" customHeight="1"/>
    <row r="5757" ht="19.899999999999999" customHeight="1"/>
    <row r="5758" ht="19.899999999999999" customHeight="1"/>
    <row r="5759" ht="19.899999999999999" customHeight="1"/>
    <row r="5760" ht="19.899999999999999" customHeight="1"/>
    <row r="5761" ht="19.899999999999999" customHeight="1"/>
    <row r="5762" ht="19.899999999999999" customHeight="1"/>
    <row r="5763" ht="19.899999999999999" customHeight="1"/>
    <row r="5764" ht="19.899999999999999" customHeight="1"/>
    <row r="5765" ht="19.899999999999999" customHeight="1"/>
    <row r="5766" ht="19.899999999999999" customHeight="1"/>
    <row r="5767" ht="19.899999999999999" customHeight="1"/>
    <row r="5768" ht="19.899999999999999" customHeight="1"/>
    <row r="5769" ht="19.899999999999999" customHeight="1"/>
    <row r="5770" ht="19.899999999999999" customHeight="1"/>
    <row r="5771" ht="19.899999999999999" customHeight="1"/>
    <row r="5772" ht="19.899999999999999" customHeight="1"/>
    <row r="5773" ht="19.899999999999999" customHeight="1"/>
    <row r="5774" ht="19.899999999999999" customHeight="1"/>
    <row r="5775" ht="19.899999999999999" customHeight="1"/>
    <row r="5776" ht="19.899999999999999" customHeight="1"/>
    <row r="5777" ht="19.899999999999999" customHeight="1"/>
    <row r="5778" ht="19.899999999999999" customHeight="1"/>
    <row r="5779" ht="19.899999999999999" customHeight="1"/>
    <row r="5780" ht="19.899999999999999" customHeight="1"/>
    <row r="5781" ht="19.899999999999999" customHeight="1"/>
    <row r="5782" ht="19.899999999999999" customHeight="1"/>
    <row r="5783" ht="19.899999999999999" customHeight="1"/>
    <row r="5784" ht="19.899999999999999" customHeight="1"/>
    <row r="5785" ht="19.899999999999999" customHeight="1"/>
    <row r="5786" ht="19.899999999999999" customHeight="1"/>
    <row r="5787" ht="19.899999999999999" customHeight="1"/>
    <row r="5788" ht="19.899999999999999" customHeight="1"/>
    <row r="5789" ht="19.899999999999999" customHeight="1"/>
    <row r="5790" ht="19.899999999999999" customHeight="1"/>
    <row r="5791" ht="19.899999999999999" customHeight="1"/>
    <row r="5792" ht="19.899999999999999" customHeight="1"/>
    <row r="5793" ht="19.899999999999999" customHeight="1"/>
    <row r="5794" ht="19.899999999999999" customHeight="1"/>
    <row r="5795" ht="19.899999999999999" customHeight="1"/>
    <row r="5796" ht="19.899999999999999" customHeight="1"/>
    <row r="5797" ht="19.899999999999999" customHeight="1"/>
    <row r="5798" ht="19.899999999999999" customHeight="1"/>
    <row r="5799" ht="19.899999999999999" customHeight="1"/>
    <row r="5800" ht="19.899999999999999" customHeight="1"/>
    <row r="5801" ht="19.899999999999999" customHeight="1"/>
    <row r="5802" ht="19.899999999999999" customHeight="1"/>
    <row r="5803" ht="19.899999999999999" customHeight="1"/>
    <row r="5804" ht="19.899999999999999" customHeight="1"/>
    <row r="5805" ht="19.899999999999999" customHeight="1"/>
    <row r="5806" ht="19.899999999999999" customHeight="1"/>
    <row r="5807" ht="19.899999999999999" customHeight="1"/>
    <row r="5808" ht="19.899999999999999" customHeight="1"/>
    <row r="5809" ht="19.899999999999999" customHeight="1"/>
    <row r="5810" ht="19.899999999999999" customHeight="1"/>
    <row r="5811" ht="19.899999999999999" customHeight="1"/>
    <row r="5812" ht="19.899999999999999" customHeight="1"/>
    <row r="5813" ht="19.899999999999999" customHeight="1"/>
    <row r="5814" ht="19.899999999999999" customHeight="1"/>
    <row r="5815" ht="19.899999999999999" customHeight="1"/>
    <row r="5816" ht="19.899999999999999" customHeight="1"/>
    <row r="5817" ht="19.899999999999999" customHeight="1"/>
    <row r="5818" ht="19.899999999999999" customHeight="1"/>
    <row r="5819" ht="19.899999999999999" customHeight="1"/>
    <row r="5820" ht="19.899999999999999" customHeight="1"/>
    <row r="5821" ht="19.899999999999999" customHeight="1"/>
    <row r="5822" ht="19.899999999999999" customHeight="1"/>
    <row r="5823" ht="19.899999999999999" customHeight="1"/>
    <row r="5824" ht="19.899999999999999" customHeight="1"/>
    <row r="5825" ht="19.899999999999999" customHeight="1"/>
    <row r="5826" ht="19.899999999999999" customHeight="1"/>
    <row r="5827" ht="19.899999999999999" customHeight="1"/>
    <row r="5828" ht="19.899999999999999" customHeight="1"/>
    <row r="5829" ht="19.899999999999999" customHeight="1"/>
    <row r="5830" ht="19.899999999999999" customHeight="1"/>
    <row r="5831" ht="19.899999999999999" customHeight="1"/>
    <row r="5832" ht="19.899999999999999" customHeight="1"/>
    <row r="5833" ht="19.899999999999999" customHeight="1"/>
    <row r="5834" ht="19.899999999999999" customHeight="1"/>
    <row r="5835" ht="19.899999999999999" customHeight="1"/>
    <row r="5836" ht="19.899999999999999" customHeight="1"/>
    <row r="5837" ht="19.899999999999999" customHeight="1"/>
    <row r="5838" ht="19.899999999999999" customHeight="1"/>
    <row r="5839" ht="19.899999999999999" customHeight="1"/>
    <row r="5840" ht="19.899999999999999" customHeight="1"/>
    <row r="5841" ht="19.899999999999999" customHeight="1"/>
    <row r="5842" ht="19.899999999999999" customHeight="1"/>
    <row r="5843" ht="19.899999999999999" customHeight="1"/>
    <row r="5844" ht="19.899999999999999" customHeight="1"/>
    <row r="5845" ht="19.899999999999999" customHeight="1"/>
    <row r="5846" ht="19.899999999999999" customHeight="1"/>
    <row r="5847" ht="19.899999999999999" customHeight="1"/>
    <row r="5848" ht="19.899999999999999" customHeight="1"/>
    <row r="5849" ht="19.899999999999999" customHeight="1"/>
    <row r="5850" ht="19.899999999999999" customHeight="1"/>
    <row r="5851" ht="19.899999999999999" customHeight="1"/>
    <row r="5852" ht="19.899999999999999" customHeight="1"/>
    <row r="5853" ht="19.899999999999999" customHeight="1"/>
    <row r="5854" ht="19.899999999999999" customHeight="1"/>
    <row r="5855" ht="19.899999999999999" customHeight="1"/>
    <row r="5856" ht="19.899999999999999" customHeight="1"/>
    <row r="5857" ht="19.899999999999999" customHeight="1"/>
    <row r="5858" ht="19.899999999999999" customHeight="1"/>
    <row r="5859" ht="19.899999999999999" customHeight="1"/>
    <row r="5860" ht="19.899999999999999" customHeight="1"/>
    <row r="5861" ht="19.899999999999999" customHeight="1"/>
    <row r="5862" ht="19.899999999999999" customHeight="1"/>
    <row r="5863" ht="19.899999999999999" customHeight="1"/>
    <row r="5864" ht="19.899999999999999" customHeight="1"/>
    <row r="5865" ht="19.899999999999999" customHeight="1"/>
    <row r="5866" ht="19.899999999999999" customHeight="1"/>
    <row r="5867" ht="19.899999999999999" customHeight="1"/>
    <row r="5868" ht="19.899999999999999" customHeight="1"/>
    <row r="5869" ht="19.899999999999999" customHeight="1"/>
    <row r="5870" ht="19.899999999999999" customHeight="1"/>
    <row r="5871" ht="19.899999999999999" customHeight="1"/>
    <row r="5872" ht="19.899999999999999" customHeight="1"/>
    <row r="5873" ht="19.899999999999999" customHeight="1"/>
    <row r="5874" ht="19.899999999999999" customHeight="1"/>
    <row r="5875" ht="19.899999999999999" customHeight="1"/>
    <row r="5876" ht="19.899999999999999" customHeight="1"/>
    <row r="5877" ht="19.899999999999999" customHeight="1"/>
    <row r="5878" ht="19.899999999999999" customHeight="1"/>
    <row r="5879" ht="19.899999999999999" customHeight="1"/>
    <row r="5880" ht="19.899999999999999" customHeight="1"/>
    <row r="5881" ht="19.899999999999999" customHeight="1"/>
    <row r="5882" ht="19.899999999999999" customHeight="1"/>
    <row r="5883" ht="19.899999999999999" customHeight="1"/>
    <row r="5884" ht="19.899999999999999" customHeight="1"/>
    <row r="5885" ht="19.899999999999999" customHeight="1"/>
    <row r="5886" ht="19.899999999999999" customHeight="1"/>
    <row r="5887" ht="19.899999999999999" customHeight="1"/>
    <row r="5888" ht="19.899999999999999" customHeight="1"/>
    <row r="5889" ht="19.899999999999999" customHeight="1"/>
    <row r="5890" ht="19.899999999999999" customHeight="1"/>
    <row r="5891" ht="19.899999999999999" customHeight="1"/>
    <row r="5892" ht="19.899999999999999" customHeight="1"/>
    <row r="5893" ht="19.899999999999999" customHeight="1"/>
    <row r="5894" ht="19.899999999999999" customHeight="1"/>
    <row r="5895" ht="19.899999999999999" customHeight="1"/>
    <row r="5896" ht="19.899999999999999" customHeight="1"/>
    <row r="5897" ht="19.899999999999999" customHeight="1"/>
    <row r="5898" ht="19.899999999999999" customHeight="1"/>
    <row r="5899" ht="19.899999999999999" customHeight="1"/>
    <row r="5900" ht="19.899999999999999" customHeight="1"/>
    <row r="5901" ht="19.899999999999999" customHeight="1"/>
    <row r="5902" ht="19.899999999999999" customHeight="1"/>
    <row r="5903" ht="19.899999999999999" customHeight="1"/>
    <row r="5904" ht="19.899999999999999" customHeight="1"/>
    <row r="5905" ht="19.899999999999999" customHeight="1"/>
    <row r="5906" ht="19.899999999999999" customHeight="1"/>
    <row r="5907" ht="19.899999999999999" customHeight="1"/>
    <row r="5908" ht="19.899999999999999" customHeight="1"/>
    <row r="5909" ht="19.899999999999999" customHeight="1"/>
    <row r="5910" ht="19.899999999999999" customHeight="1"/>
    <row r="5911" ht="19.899999999999999" customHeight="1"/>
    <row r="5912" ht="19.899999999999999" customHeight="1"/>
    <row r="5913" ht="19.899999999999999" customHeight="1"/>
    <row r="5914" ht="19.899999999999999" customHeight="1"/>
    <row r="5915" ht="19.899999999999999" customHeight="1"/>
    <row r="5916" ht="19.899999999999999" customHeight="1"/>
    <row r="5917" ht="19.899999999999999" customHeight="1"/>
    <row r="5918" ht="19.899999999999999" customHeight="1"/>
    <row r="5919" ht="19.899999999999999" customHeight="1"/>
    <row r="5920" ht="19.899999999999999" customHeight="1"/>
    <row r="5921" ht="19.899999999999999" customHeight="1"/>
    <row r="5922" ht="19.899999999999999" customHeight="1"/>
    <row r="5923" ht="19.899999999999999" customHeight="1"/>
    <row r="5924" ht="19.899999999999999" customHeight="1"/>
    <row r="5925" ht="19.899999999999999" customHeight="1"/>
    <row r="5926" ht="19.899999999999999" customHeight="1"/>
    <row r="5927" ht="19.899999999999999" customHeight="1"/>
    <row r="5928" ht="19.899999999999999" customHeight="1"/>
    <row r="5929" ht="19.899999999999999" customHeight="1"/>
    <row r="5930" ht="19.899999999999999" customHeight="1"/>
    <row r="5931" ht="19.899999999999999" customHeight="1"/>
    <row r="5932" ht="19.899999999999999" customHeight="1"/>
    <row r="5933" ht="19.899999999999999" customHeight="1"/>
    <row r="5934" ht="19.899999999999999" customHeight="1"/>
    <row r="5935" ht="19.899999999999999" customHeight="1"/>
    <row r="5936" ht="19.899999999999999" customHeight="1"/>
    <row r="5937" ht="19.899999999999999" customHeight="1"/>
    <row r="5938" ht="19.899999999999999" customHeight="1"/>
    <row r="5939" ht="19.899999999999999" customHeight="1"/>
    <row r="5940" ht="19.899999999999999" customHeight="1"/>
    <row r="5941" ht="19.899999999999999" customHeight="1"/>
    <row r="5942" ht="19.899999999999999" customHeight="1"/>
    <row r="5943" ht="19.899999999999999" customHeight="1"/>
    <row r="5944" ht="19.899999999999999" customHeight="1"/>
    <row r="5945" ht="19.899999999999999" customHeight="1"/>
    <row r="5946" ht="19.899999999999999" customHeight="1"/>
    <row r="5947" ht="19.899999999999999" customHeight="1"/>
    <row r="5948" ht="19.899999999999999" customHeight="1"/>
    <row r="5949" ht="19.899999999999999" customHeight="1"/>
    <row r="5950" ht="19.899999999999999" customHeight="1"/>
    <row r="5951" ht="19.899999999999999" customHeight="1"/>
    <row r="5952" ht="19.899999999999999" customHeight="1"/>
    <row r="5953" ht="19.899999999999999" customHeight="1"/>
    <row r="5954" ht="19.899999999999999" customHeight="1"/>
    <row r="5955" ht="19.899999999999999" customHeight="1"/>
    <row r="5956" ht="19.899999999999999" customHeight="1"/>
    <row r="5957" ht="19.899999999999999" customHeight="1"/>
    <row r="5958" ht="19.899999999999999" customHeight="1"/>
    <row r="5959" ht="19.899999999999999" customHeight="1"/>
    <row r="5960" ht="19.899999999999999" customHeight="1"/>
    <row r="5961" ht="19.899999999999999" customHeight="1"/>
    <row r="5962" ht="19.899999999999999" customHeight="1"/>
    <row r="5963" ht="19.899999999999999" customHeight="1"/>
    <row r="5964" ht="19.899999999999999" customHeight="1"/>
    <row r="5965" ht="19.899999999999999" customHeight="1"/>
    <row r="5966" ht="19.899999999999999" customHeight="1"/>
    <row r="5967" ht="19.899999999999999" customHeight="1"/>
    <row r="5968" ht="19.899999999999999" customHeight="1"/>
    <row r="5969" ht="19.899999999999999" customHeight="1"/>
    <row r="5970" ht="19.899999999999999" customHeight="1"/>
    <row r="5971" ht="19.899999999999999" customHeight="1"/>
    <row r="5972" ht="19.899999999999999" customHeight="1"/>
    <row r="5973" ht="19.899999999999999" customHeight="1"/>
    <row r="5974" ht="19.899999999999999" customHeight="1"/>
    <row r="5975" ht="19.899999999999999" customHeight="1"/>
    <row r="5976" ht="19.899999999999999" customHeight="1"/>
    <row r="5977" ht="19.899999999999999" customHeight="1"/>
    <row r="5978" ht="19.899999999999999" customHeight="1"/>
    <row r="5979" ht="19.899999999999999" customHeight="1"/>
    <row r="5980" ht="19.899999999999999" customHeight="1"/>
    <row r="5981" ht="19.899999999999999" customHeight="1"/>
    <row r="5982" ht="19.899999999999999" customHeight="1"/>
    <row r="5983" ht="19.899999999999999" customHeight="1"/>
    <row r="5984" ht="19.899999999999999" customHeight="1"/>
    <row r="5985" ht="19.899999999999999" customHeight="1"/>
    <row r="5986" ht="19.899999999999999" customHeight="1"/>
    <row r="5987" ht="19.899999999999999" customHeight="1"/>
    <row r="5988" ht="19.899999999999999" customHeight="1"/>
    <row r="5989" ht="19.899999999999999" customHeight="1"/>
    <row r="5990" ht="19.899999999999999" customHeight="1"/>
    <row r="5991" ht="19.899999999999999" customHeight="1"/>
    <row r="5992" ht="19.899999999999999" customHeight="1"/>
    <row r="5993" ht="19.899999999999999" customHeight="1"/>
    <row r="5994" ht="19.899999999999999" customHeight="1"/>
    <row r="5995" ht="19.899999999999999" customHeight="1"/>
    <row r="5996" ht="19.899999999999999" customHeight="1"/>
    <row r="5997" ht="19.899999999999999" customHeight="1"/>
    <row r="5998" ht="19.899999999999999" customHeight="1"/>
    <row r="5999" ht="19.899999999999999" customHeight="1"/>
    <row r="6000" ht="19.899999999999999" customHeight="1"/>
    <row r="6001" ht="19.899999999999999" customHeight="1"/>
    <row r="6002" ht="19.899999999999999" customHeight="1"/>
    <row r="6003" ht="19.899999999999999" customHeight="1"/>
    <row r="6004" ht="19.899999999999999" customHeight="1"/>
    <row r="6005" ht="19.899999999999999" customHeight="1"/>
    <row r="6006" ht="19.899999999999999" customHeight="1"/>
    <row r="6007" ht="19.899999999999999" customHeight="1"/>
    <row r="6008" ht="19.899999999999999" customHeight="1"/>
    <row r="6009" ht="19.899999999999999" customHeight="1"/>
    <row r="6010" ht="19.899999999999999" customHeight="1"/>
    <row r="6011" ht="19.899999999999999" customHeight="1"/>
    <row r="6012" ht="19.899999999999999" customHeight="1"/>
    <row r="6013" ht="19.899999999999999" customHeight="1"/>
    <row r="6014" ht="19.899999999999999" customHeight="1"/>
    <row r="6015" ht="19.899999999999999" customHeight="1"/>
    <row r="6016" ht="19.899999999999999" customHeight="1"/>
    <row r="6017" ht="19.899999999999999" customHeight="1"/>
    <row r="6018" ht="19.899999999999999" customHeight="1"/>
    <row r="6019" ht="19.899999999999999" customHeight="1"/>
    <row r="6020" ht="19.899999999999999" customHeight="1"/>
    <row r="6021" ht="19.899999999999999" customHeight="1"/>
    <row r="6022" ht="19.899999999999999" customHeight="1"/>
    <row r="6023" ht="19.899999999999999" customHeight="1"/>
    <row r="6024" ht="19.899999999999999" customHeight="1"/>
    <row r="6025" ht="19.899999999999999" customHeight="1"/>
    <row r="6026" ht="19.899999999999999" customHeight="1"/>
    <row r="6027" ht="19.899999999999999" customHeight="1"/>
    <row r="6028" ht="19.899999999999999" customHeight="1"/>
    <row r="6029" ht="19.899999999999999" customHeight="1"/>
    <row r="6030" ht="19.899999999999999" customHeight="1"/>
    <row r="6031" ht="19.899999999999999" customHeight="1"/>
    <row r="6032" ht="19.899999999999999" customHeight="1"/>
    <row r="6033" ht="19.899999999999999" customHeight="1"/>
    <row r="6034" ht="19.899999999999999" customHeight="1"/>
    <row r="6035" ht="19.899999999999999" customHeight="1"/>
    <row r="6036" ht="19.899999999999999" customHeight="1"/>
    <row r="6037" ht="19.899999999999999" customHeight="1"/>
    <row r="6038" ht="19.899999999999999" customHeight="1"/>
    <row r="6039" ht="19.899999999999999" customHeight="1"/>
    <row r="6040" ht="19.899999999999999" customHeight="1"/>
    <row r="6041" ht="19.899999999999999" customHeight="1"/>
    <row r="6042" ht="19.899999999999999" customHeight="1"/>
    <row r="6043" ht="19.899999999999999" customHeight="1"/>
    <row r="6044" ht="19.899999999999999" customHeight="1"/>
    <row r="6045" ht="19.899999999999999" customHeight="1"/>
    <row r="6046" ht="19.899999999999999" customHeight="1"/>
    <row r="6047" ht="19.899999999999999" customHeight="1"/>
    <row r="6048" ht="19.899999999999999" customHeight="1"/>
    <row r="6049" ht="19.899999999999999" customHeight="1"/>
    <row r="6050" ht="19.899999999999999" customHeight="1"/>
    <row r="6051" ht="19.899999999999999" customHeight="1"/>
    <row r="6052" ht="19.899999999999999" customHeight="1"/>
    <row r="6053" ht="19.899999999999999" customHeight="1"/>
    <row r="6054" ht="19.899999999999999" customHeight="1"/>
    <row r="6055" ht="19.899999999999999" customHeight="1"/>
    <row r="6056" ht="19.899999999999999" customHeight="1"/>
    <row r="6057" ht="19.899999999999999" customHeight="1"/>
    <row r="6058" ht="19.899999999999999" customHeight="1"/>
    <row r="6059" ht="19.899999999999999" customHeight="1"/>
    <row r="6060" ht="19.899999999999999" customHeight="1"/>
    <row r="6061" ht="19.899999999999999" customHeight="1"/>
    <row r="6062" ht="19.899999999999999" customHeight="1"/>
    <row r="6063" ht="19.899999999999999" customHeight="1"/>
    <row r="6064" ht="19.899999999999999" customHeight="1"/>
    <row r="6065" ht="19.899999999999999" customHeight="1"/>
    <row r="6066" ht="19.899999999999999" customHeight="1"/>
    <row r="6067" ht="19.899999999999999" customHeight="1"/>
    <row r="6068" ht="19.899999999999999" customHeight="1"/>
    <row r="6069" ht="19.899999999999999" customHeight="1"/>
    <row r="6070" ht="19.899999999999999" customHeight="1"/>
    <row r="6071" ht="19.899999999999999" customHeight="1"/>
    <row r="6072" ht="19.899999999999999" customHeight="1"/>
    <row r="6073" ht="19.899999999999999" customHeight="1"/>
    <row r="6074" ht="19.899999999999999" customHeight="1"/>
    <row r="6075" ht="19.899999999999999" customHeight="1"/>
    <row r="6076" ht="19.899999999999999" customHeight="1"/>
    <row r="6077" ht="19.899999999999999" customHeight="1"/>
    <row r="6078" ht="19.899999999999999" customHeight="1"/>
    <row r="6079" ht="19.899999999999999" customHeight="1"/>
    <row r="6080" ht="19.899999999999999" customHeight="1"/>
    <row r="6081" ht="19.899999999999999" customHeight="1"/>
    <row r="6082" ht="19.899999999999999" customHeight="1"/>
    <row r="6083" ht="19.899999999999999" customHeight="1"/>
    <row r="6084" ht="19.899999999999999" customHeight="1"/>
    <row r="6085" ht="19.899999999999999" customHeight="1"/>
    <row r="6086" ht="19.899999999999999" customHeight="1"/>
    <row r="6087" ht="19.899999999999999" customHeight="1"/>
    <row r="6088" ht="19.899999999999999" customHeight="1"/>
    <row r="6089" ht="19.899999999999999" customHeight="1"/>
    <row r="6090" ht="19.899999999999999" customHeight="1"/>
    <row r="6091" ht="19.899999999999999" customHeight="1"/>
    <row r="6092" ht="19.899999999999999" customHeight="1"/>
    <row r="6093" ht="19.899999999999999" customHeight="1"/>
    <row r="6094" ht="19.899999999999999" customHeight="1"/>
    <row r="6095" ht="19.899999999999999" customHeight="1"/>
    <row r="6096" ht="19.899999999999999" customHeight="1"/>
    <row r="6097" ht="19.899999999999999" customHeight="1"/>
    <row r="6098" ht="19.899999999999999" customHeight="1"/>
    <row r="6099" ht="19.899999999999999" customHeight="1"/>
    <row r="6100" ht="19.899999999999999" customHeight="1"/>
    <row r="6101" ht="19.899999999999999" customHeight="1"/>
    <row r="6102" ht="19.899999999999999" customHeight="1"/>
    <row r="6103" ht="19.899999999999999" customHeight="1"/>
    <row r="6104" ht="19.899999999999999" customHeight="1"/>
    <row r="6105" ht="19.899999999999999" customHeight="1"/>
    <row r="6106" ht="19.899999999999999" customHeight="1"/>
    <row r="6107" ht="19.899999999999999" customHeight="1"/>
    <row r="6108" ht="19.899999999999999" customHeight="1"/>
    <row r="6109" ht="19.899999999999999" customHeight="1"/>
    <row r="6110" ht="19.899999999999999" customHeight="1"/>
    <row r="6111" ht="19.899999999999999" customHeight="1"/>
    <row r="6112" ht="19.899999999999999" customHeight="1"/>
    <row r="6113" ht="19.899999999999999" customHeight="1"/>
    <row r="6114" ht="19.899999999999999" customHeight="1"/>
    <row r="6115" ht="19.899999999999999" customHeight="1"/>
    <row r="6116" ht="19.899999999999999" customHeight="1"/>
    <row r="6117" ht="19.899999999999999" customHeight="1"/>
    <row r="6118" ht="19.899999999999999" customHeight="1"/>
    <row r="6119" ht="19.899999999999999" customHeight="1"/>
    <row r="6120" ht="19.899999999999999" customHeight="1"/>
    <row r="6121" ht="19.899999999999999" customHeight="1"/>
    <row r="6122" ht="19.899999999999999" customHeight="1"/>
    <row r="6123" ht="19.899999999999999" customHeight="1"/>
    <row r="6124" ht="19.899999999999999" customHeight="1"/>
    <row r="6125" ht="19.899999999999999" customHeight="1"/>
    <row r="6126" ht="19.899999999999999" customHeight="1"/>
    <row r="6127" ht="19.899999999999999" customHeight="1"/>
    <row r="6128" ht="19.899999999999999" customHeight="1"/>
    <row r="6129" ht="19.899999999999999" customHeight="1"/>
    <row r="6130" ht="19.899999999999999" customHeight="1"/>
    <row r="6131" ht="19.899999999999999" customHeight="1"/>
    <row r="6132" ht="19.899999999999999" customHeight="1"/>
    <row r="6133" ht="19.899999999999999" customHeight="1"/>
    <row r="6134" ht="19.899999999999999" customHeight="1"/>
    <row r="6135" ht="19.899999999999999" customHeight="1"/>
    <row r="6136" ht="19.899999999999999" customHeight="1"/>
    <row r="6137" ht="19.899999999999999" customHeight="1"/>
    <row r="6138" ht="19.899999999999999" customHeight="1"/>
    <row r="6139" ht="19.899999999999999" customHeight="1"/>
    <row r="6140" ht="19.899999999999999" customHeight="1"/>
    <row r="6141" ht="19.899999999999999" customHeight="1"/>
    <row r="6142" ht="19.899999999999999" customHeight="1"/>
    <row r="6143" ht="19.899999999999999" customHeight="1"/>
    <row r="6144" ht="19.899999999999999" customHeight="1"/>
    <row r="6145" ht="19.899999999999999" customHeight="1"/>
    <row r="6146" ht="19.899999999999999" customHeight="1"/>
    <row r="6147" ht="19.899999999999999" customHeight="1"/>
    <row r="6148" ht="19.899999999999999" customHeight="1"/>
    <row r="6149" ht="19.899999999999999" customHeight="1"/>
    <row r="6150" ht="19.899999999999999" customHeight="1"/>
    <row r="6151" ht="19.899999999999999" customHeight="1"/>
    <row r="6152" ht="19.899999999999999" customHeight="1"/>
    <row r="6153" ht="19.899999999999999" customHeight="1"/>
    <row r="6154" ht="19.899999999999999" customHeight="1"/>
    <row r="6155" ht="19.899999999999999" customHeight="1"/>
    <row r="6156" ht="19.899999999999999" customHeight="1"/>
    <row r="6157" ht="19.899999999999999" customHeight="1"/>
    <row r="6158" ht="19.899999999999999" customHeight="1"/>
    <row r="6159" ht="19.899999999999999" customHeight="1"/>
    <row r="6160" ht="19.899999999999999" customHeight="1"/>
    <row r="6161" ht="19.899999999999999" customHeight="1"/>
    <row r="6162" ht="19.899999999999999" customHeight="1"/>
    <row r="6163" ht="19.899999999999999" customHeight="1"/>
    <row r="6164" ht="19.899999999999999" customHeight="1"/>
    <row r="6165" ht="19.899999999999999" customHeight="1"/>
    <row r="6166" ht="19.899999999999999" customHeight="1"/>
    <row r="6167" ht="19.899999999999999" customHeight="1"/>
    <row r="6168" ht="19.899999999999999" customHeight="1"/>
    <row r="6169" ht="19.899999999999999" customHeight="1"/>
    <row r="6170" ht="19.899999999999999" customHeight="1"/>
    <row r="6171" ht="19.899999999999999" customHeight="1"/>
    <row r="6172" ht="19.899999999999999" customHeight="1"/>
    <row r="6173" ht="19.899999999999999" customHeight="1"/>
    <row r="6174" ht="19.899999999999999" customHeight="1"/>
    <row r="6175" ht="19.899999999999999" customHeight="1"/>
    <row r="6176" ht="19.899999999999999" customHeight="1"/>
    <row r="6177" ht="19.899999999999999" customHeight="1"/>
    <row r="6178" ht="19.899999999999999" customHeight="1"/>
    <row r="6179" ht="19.899999999999999" customHeight="1"/>
    <row r="6180" ht="19.899999999999999" customHeight="1"/>
    <row r="6181" ht="19.899999999999999" customHeight="1"/>
    <row r="6182" ht="19.899999999999999" customHeight="1"/>
    <row r="6183" ht="19.899999999999999" customHeight="1"/>
    <row r="6184" ht="19.899999999999999" customHeight="1"/>
    <row r="6185" ht="19.899999999999999" customHeight="1"/>
    <row r="6186" ht="19.899999999999999" customHeight="1"/>
    <row r="6187" ht="19.899999999999999" customHeight="1"/>
    <row r="6188" ht="19.899999999999999" customHeight="1"/>
    <row r="6189" ht="19.899999999999999" customHeight="1"/>
    <row r="6190" ht="19.899999999999999" customHeight="1"/>
    <row r="6191" ht="19.899999999999999" customHeight="1"/>
    <row r="6192" ht="19.899999999999999" customHeight="1"/>
    <row r="6193" ht="19.899999999999999" customHeight="1"/>
    <row r="6194" ht="19.899999999999999" customHeight="1"/>
    <row r="6195" ht="19.899999999999999" customHeight="1"/>
    <row r="6196" ht="19.899999999999999" customHeight="1"/>
    <row r="6197" ht="19.899999999999999" customHeight="1"/>
    <row r="6198" ht="19.899999999999999" customHeight="1"/>
    <row r="6199" ht="19.899999999999999" customHeight="1"/>
    <row r="6200" ht="19.899999999999999" customHeight="1"/>
    <row r="6201" ht="19.899999999999999" customHeight="1"/>
    <row r="6202" ht="19.899999999999999" customHeight="1"/>
    <row r="6203" ht="19.899999999999999" customHeight="1"/>
    <row r="6204" ht="19.899999999999999" customHeight="1"/>
    <row r="6205" ht="19.899999999999999" customHeight="1"/>
    <row r="6206" ht="19.899999999999999" customHeight="1"/>
    <row r="6207" ht="19.899999999999999" customHeight="1"/>
    <row r="6208" ht="19.899999999999999" customHeight="1"/>
    <row r="6209" ht="19.899999999999999" customHeight="1"/>
    <row r="6210" ht="19.899999999999999" customHeight="1"/>
    <row r="6211" ht="19.899999999999999" customHeight="1"/>
    <row r="6212" ht="19.899999999999999" customHeight="1"/>
    <row r="6213" ht="19.899999999999999" customHeight="1"/>
    <row r="6214" ht="19.899999999999999" customHeight="1"/>
    <row r="6215" ht="19.899999999999999" customHeight="1"/>
    <row r="6216" ht="19.899999999999999" customHeight="1"/>
    <row r="6217" ht="19.899999999999999" customHeight="1"/>
    <row r="6218" ht="19.899999999999999" customHeight="1"/>
    <row r="6219" ht="19.899999999999999" customHeight="1"/>
    <row r="6220" ht="19.899999999999999" customHeight="1"/>
    <row r="6221" ht="19.899999999999999" customHeight="1"/>
    <row r="6222" ht="19.899999999999999" customHeight="1"/>
    <row r="6223" ht="19.899999999999999" customHeight="1"/>
    <row r="6224" ht="19.899999999999999" customHeight="1"/>
    <row r="6225" ht="19.899999999999999" customHeight="1"/>
    <row r="6226" ht="19.899999999999999" customHeight="1"/>
    <row r="6227" ht="19.899999999999999" customHeight="1"/>
    <row r="6228" ht="19.899999999999999" customHeight="1"/>
    <row r="6229" ht="19.899999999999999" customHeight="1"/>
    <row r="6230" ht="19.899999999999999" customHeight="1"/>
    <row r="6231" ht="19.899999999999999" customHeight="1"/>
    <row r="6232" ht="19.899999999999999" customHeight="1"/>
    <row r="6233" ht="19.899999999999999" customHeight="1"/>
    <row r="6234" ht="19.899999999999999" customHeight="1"/>
    <row r="6235" ht="19.899999999999999" customHeight="1"/>
    <row r="6236" ht="19.899999999999999" customHeight="1"/>
    <row r="6237" ht="19.899999999999999" customHeight="1"/>
    <row r="6238" ht="19.899999999999999" customHeight="1"/>
    <row r="6239" ht="19.899999999999999" customHeight="1"/>
    <row r="6240" ht="19.899999999999999" customHeight="1"/>
    <row r="6241" ht="19.899999999999999" customHeight="1"/>
    <row r="6242" ht="19.899999999999999" customHeight="1"/>
    <row r="6243" ht="19.899999999999999" customHeight="1"/>
    <row r="6244" ht="19.899999999999999" customHeight="1"/>
    <row r="6245" ht="19.899999999999999" customHeight="1"/>
    <row r="6246" ht="19.899999999999999" customHeight="1"/>
    <row r="6247" ht="19.899999999999999" customHeight="1"/>
    <row r="6248" ht="19.899999999999999" customHeight="1"/>
    <row r="6249" ht="19.899999999999999" customHeight="1"/>
    <row r="6250" ht="19.899999999999999" customHeight="1"/>
    <row r="6251" ht="19.899999999999999" customHeight="1"/>
    <row r="6252" ht="19.899999999999999" customHeight="1"/>
    <row r="6253" ht="19.899999999999999" customHeight="1"/>
    <row r="6254" ht="19.899999999999999" customHeight="1"/>
    <row r="6255" ht="19.899999999999999" customHeight="1"/>
    <row r="6256" ht="19.899999999999999" customHeight="1"/>
    <row r="6257" ht="19.899999999999999" customHeight="1"/>
    <row r="6258" ht="19.899999999999999" customHeight="1"/>
    <row r="6259" ht="19.899999999999999" customHeight="1"/>
    <row r="6260" ht="19.899999999999999" customHeight="1"/>
    <row r="6261" ht="19.899999999999999" customHeight="1"/>
    <row r="6262" ht="19.899999999999999" customHeight="1"/>
    <row r="6263" ht="19.899999999999999" customHeight="1"/>
    <row r="6264" ht="19.899999999999999" customHeight="1"/>
    <row r="6265" ht="19.899999999999999" customHeight="1"/>
    <row r="6266" ht="19.899999999999999" customHeight="1"/>
    <row r="6267" ht="19.899999999999999" customHeight="1"/>
    <row r="6268" ht="19.899999999999999" customHeight="1"/>
    <row r="6269" ht="19.899999999999999" customHeight="1"/>
    <row r="6270" ht="19.899999999999999" customHeight="1"/>
    <row r="6271" ht="19.899999999999999" customHeight="1"/>
    <row r="6272" ht="19.899999999999999" customHeight="1"/>
    <row r="6273" ht="19.899999999999999" customHeight="1"/>
    <row r="6274" ht="19.899999999999999" customHeight="1"/>
    <row r="6275" ht="19.899999999999999" customHeight="1"/>
    <row r="6276" ht="19.899999999999999" customHeight="1"/>
    <row r="6277" ht="19.899999999999999" customHeight="1"/>
    <row r="6278" ht="19.899999999999999" customHeight="1"/>
    <row r="6279" ht="19.899999999999999" customHeight="1"/>
    <row r="6280" ht="19.899999999999999" customHeight="1"/>
    <row r="6281" ht="19.899999999999999" customHeight="1"/>
    <row r="6282" ht="19.899999999999999" customHeight="1"/>
    <row r="6283" ht="19.899999999999999" customHeight="1"/>
    <row r="6284" ht="19.899999999999999" customHeight="1"/>
    <row r="6285" ht="19.899999999999999" customHeight="1"/>
    <row r="6286" ht="19.899999999999999" customHeight="1"/>
    <row r="6287" ht="19.899999999999999" customHeight="1"/>
    <row r="6288" ht="19.899999999999999" customHeight="1"/>
    <row r="6289" ht="19.899999999999999" customHeight="1"/>
    <row r="6290" ht="19.899999999999999" customHeight="1"/>
    <row r="6291" ht="19.899999999999999" customHeight="1"/>
    <row r="6292" ht="19.899999999999999" customHeight="1"/>
    <row r="6293" ht="19.899999999999999" customHeight="1"/>
    <row r="6294" ht="19.899999999999999" customHeight="1"/>
    <row r="6295" ht="19.899999999999999" customHeight="1"/>
    <row r="6296" ht="19.899999999999999" customHeight="1"/>
    <row r="6297" ht="19.899999999999999" customHeight="1"/>
    <row r="6298" ht="19.899999999999999" customHeight="1"/>
    <row r="6299" ht="19.899999999999999" customHeight="1"/>
    <row r="6300" ht="19.899999999999999" customHeight="1"/>
    <row r="6301" ht="19.899999999999999" customHeight="1"/>
    <row r="6302" ht="19.899999999999999" customHeight="1"/>
    <row r="6303" ht="19.899999999999999" customHeight="1"/>
    <row r="6304" ht="19.899999999999999" customHeight="1"/>
    <row r="6305" ht="19.899999999999999" customHeight="1"/>
    <row r="6306" ht="19.899999999999999" customHeight="1"/>
    <row r="6307" ht="19.899999999999999" customHeight="1"/>
    <row r="6308" ht="19.899999999999999" customHeight="1"/>
    <row r="6309" ht="19.899999999999999" customHeight="1"/>
    <row r="6310" ht="19.899999999999999" customHeight="1"/>
    <row r="6311" ht="19.899999999999999" customHeight="1"/>
    <row r="6312" ht="19.899999999999999" customHeight="1"/>
    <row r="6313" ht="19.899999999999999" customHeight="1"/>
    <row r="6314" ht="19.899999999999999" customHeight="1"/>
    <row r="6315" ht="19.899999999999999" customHeight="1"/>
    <row r="6316" ht="19.899999999999999" customHeight="1"/>
    <row r="6317" ht="19.899999999999999" customHeight="1"/>
    <row r="6318" ht="19.899999999999999" customHeight="1"/>
    <row r="6319" ht="19.899999999999999" customHeight="1"/>
    <row r="6320" ht="19.899999999999999" customHeight="1"/>
    <row r="6321" ht="19.899999999999999" customHeight="1"/>
    <row r="6322" ht="19.899999999999999" customHeight="1"/>
    <row r="6323" ht="19.899999999999999" customHeight="1"/>
    <row r="6324" ht="19.899999999999999" customHeight="1"/>
    <row r="6325" ht="19.899999999999999" customHeight="1"/>
    <row r="6326" ht="19.899999999999999" customHeight="1"/>
    <row r="6327" ht="19.899999999999999" customHeight="1"/>
    <row r="6328" ht="19.899999999999999" customHeight="1"/>
    <row r="6329" ht="19.899999999999999" customHeight="1"/>
    <row r="6330" ht="19.899999999999999" customHeight="1"/>
    <row r="6331" ht="19.899999999999999" customHeight="1"/>
    <row r="6332" ht="19.899999999999999" customHeight="1"/>
    <row r="6333" ht="19.899999999999999" customHeight="1"/>
    <row r="6334" ht="19.899999999999999" customHeight="1"/>
    <row r="6335" ht="19.899999999999999" customHeight="1"/>
    <row r="6336" ht="19.899999999999999" customHeight="1"/>
    <row r="6337" ht="19.899999999999999" customHeight="1"/>
    <row r="6338" ht="19.899999999999999" customHeight="1"/>
    <row r="6339" ht="19.899999999999999" customHeight="1"/>
    <row r="6340" ht="19.899999999999999" customHeight="1"/>
    <row r="6341" ht="19.899999999999999" customHeight="1"/>
    <row r="6342" ht="19.899999999999999" customHeight="1"/>
    <row r="6343" ht="19.899999999999999" customHeight="1"/>
    <row r="6344" ht="19.899999999999999" customHeight="1"/>
    <row r="6345" ht="19.899999999999999" customHeight="1"/>
    <row r="6346" ht="19.899999999999999" customHeight="1"/>
    <row r="6347" ht="19.899999999999999" customHeight="1"/>
    <row r="6348" ht="19.899999999999999" customHeight="1"/>
    <row r="6349" ht="19.899999999999999" customHeight="1"/>
    <row r="6350" ht="19.899999999999999" customHeight="1"/>
    <row r="6351" ht="19.899999999999999" customHeight="1"/>
    <row r="6352" ht="19.899999999999999" customHeight="1"/>
    <row r="6353" ht="19.899999999999999" customHeight="1"/>
    <row r="6354" ht="19.899999999999999" customHeight="1"/>
    <row r="6355" ht="19.899999999999999" customHeight="1"/>
    <row r="6356" ht="19.899999999999999" customHeight="1"/>
    <row r="6357" ht="19.899999999999999" customHeight="1"/>
    <row r="6358" ht="19.899999999999999" customHeight="1"/>
    <row r="6359" ht="19.899999999999999" customHeight="1"/>
    <row r="6360" ht="19.899999999999999" customHeight="1"/>
    <row r="6361" ht="19.899999999999999" customHeight="1"/>
    <row r="6362" ht="19.899999999999999" customHeight="1"/>
    <row r="6363" ht="19.899999999999999" customHeight="1"/>
    <row r="6364" ht="19.899999999999999" customHeight="1"/>
    <row r="6365" ht="19.899999999999999" customHeight="1"/>
    <row r="6366" ht="19.899999999999999" customHeight="1"/>
    <row r="6367" ht="19.899999999999999" customHeight="1"/>
    <row r="6368" ht="19.899999999999999" customHeight="1"/>
    <row r="6369" ht="19.899999999999999" customHeight="1"/>
    <row r="6370" ht="19.899999999999999" customHeight="1"/>
    <row r="6371" ht="19.899999999999999" customHeight="1"/>
    <row r="6372" ht="19.899999999999999" customHeight="1"/>
    <row r="6373" ht="19.899999999999999" customHeight="1"/>
    <row r="6374" ht="19.899999999999999" customHeight="1"/>
    <row r="6375" ht="19.899999999999999" customHeight="1"/>
    <row r="6376" ht="19.899999999999999" customHeight="1"/>
    <row r="6377" ht="19.899999999999999" customHeight="1"/>
    <row r="6378" ht="19.899999999999999" customHeight="1"/>
    <row r="6379" ht="19.899999999999999" customHeight="1"/>
    <row r="6380" ht="19.899999999999999" customHeight="1"/>
    <row r="6381" ht="19.899999999999999" customHeight="1"/>
    <row r="6382" ht="19.899999999999999" customHeight="1"/>
    <row r="6383" ht="19.899999999999999" customHeight="1"/>
    <row r="6384" ht="19.899999999999999" customHeight="1"/>
    <row r="6385" ht="19.899999999999999" customHeight="1"/>
    <row r="6386" ht="19.899999999999999" customHeight="1"/>
    <row r="6387" ht="19.899999999999999" customHeight="1"/>
    <row r="6388" ht="19.899999999999999" customHeight="1"/>
    <row r="6389" ht="19.899999999999999" customHeight="1"/>
    <row r="6390" ht="19.899999999999999" customHeight="1"/>
    <row r="6391" ht="19.899999999999999" customHeight="1"/>
    <row r="6392" ht="19.899999999999999" customHeight="1"/>
    <row r="6393" ht="19.899999999999999" customHeight="1"/>
    <row r="6394" ht="19.899999999999999" customHeight="1"/>
    <row r="6395" ht="19.899999999999999" customHeight="1"/>
    <row r="6396" ht="19.899999999999999" customHeight="1"/>
    <row r="6397" ht="19.899999999999999" customHeight="1"/>
    <row r="6398" ht="19.899999999999999" customHeight="1"/>
    <row r="6399" ht="19.899999999999999" customHeight="1"/>
    <row r="6400" ht="19.899999999999999" customHeight="1"/>
    <row r="6401" ht="19.899999999999999" customHeight="1"/>
    <row r="6402" ht="19.899999999999999" customHeight="1"/>
    <row r="6403" ht="19.899999999999999" customHeight="1"/>
    <row r="6404" ht="19.899999999999999" customHeight="1"/>
    <row r="6405" ht="19.899999999999999" customHeight="1"/>
    <row r="6406" ht="19.899999999999999" customHeight="1"/>
    <row r="6407" ht="19.899999999999999" customHeight="1"/>
    <row r="6408" ht="19.899999999999999" customHeight="1"/>
    <row r="6409" ht="19.899999999999999" customHeight="1"/>
    <row r="6410" ht="19.899999999999999" customHeight="1"/>
    <row r="6411" ht="19.899999999999999" customHeight="1"/>
    <row r="6412" ht="19.899999999999999" customHeight="1"/>
    <row r="6413" ht="19.899999999999999" customHeight="1"/>
    <row r="6414" ht="19.899999999999999" customHeight="1"/>
    <row r="6415" ht="19.899999999999999" customHeight="1"/>
    <row r="6416" ht="19.899999999999999" customHeight="1"/>
    <row r="6417" ht="19.899999999999999" customHeight="1"/>
    <row r="6418" ht="19.899999999999999" customHeight="1"/>
    <row r="6419" ht="19.899999999999999" customHeight="1"/>
    <row r="6420" ht="19.899999999999999" customHeight="1"/>
    <row r="6421" ht="19.899999999999999" customHeight="1"/>
    <row r="6422" ht="19.899999999999999" customHeight="1"/>
    <row r="6423" ht="19.899999999999999" customHeight="1"/>
    <row r="6424" ht="19.899999999999999" customHeight="1"/>
    <row r="6425" ht="19.899999999999999" customHeight="1"/>
    <row r="6426" ht="19.899999999999999" customHeight="1"/>
    <row r="6427" ht="19.899999999999999" customHeight="1"/>
    <row r="6428" ht="19.899999999999999" customHeight="1"/>
    <row r="6429" ht="19.899999999999999" customHeight="1"/>
    <row r="6430" ht="19.899999999999999" customHeight="1"/>
    <row r="6431" ht="19.899999999999999" customHeight="1"/>
    <row r="6432" ht="19.899999999999999" customHeight="1"/>
    <row r="6433" ht="19.899999999999999" customHeight="1"/>
    <row r="6434" ht="19.899999999999999" customHeight="1"/>
    <row r="6435" ht="19.899999999999999" customHeight="1"/>
    <row r="6436" ht="19.899999999999999" customHeight="1"/>
    <row r="6437" ht="19.899999999999999" customHeight="1"/>
    <row r="6438" ht="19.899999999999999" customHeight="1"/>
    <row r="6439" ht="19.899999999999999" customHeight="1"/>
    <row r="6440" ht="19.899999999999999" customHeight="1"/>
    <row r="6441" ht="19.899999999999999" customHeight="1"/>
    <row r="6442" ht="19.899999999999999" customHeight="1"/>
    <row r="6443" ht="19.899999999999999" customHeight="1"/>
    <row r="6444" ht="19.899999999999999" customHeight="1"/>
    <row r="6445" ht="19.899999999999999" customHeight="1"/>
    <row r="6446" ht="19.899999999999999" customHeight="1"/>
    <row r="6447" ht="19.899999999999999" customHeight="1"/>
    <row r="6448" ht="19.899999999999999" customHeight="1"/>
    <row r="6449" ht="19.899999999999999" customHeight="1"/>
    <row r="6450" ht="19.899999999999999" customHeight="1"/>
    <row r="6451" ht="19.899999999999999" customHeight="1"/>
    <row r="6452" ht="19.899999999999999" customHeight="1"/>
    <row r="6453" ht="19.899999999999999" customHeight="1"/>
    <row r="6454" ht="19.899999999999999" customHeight="1"/>
    <row r="6455" ht="19.899999999999999" customHeight="1"/>
    <row r="6456" ht="19.899999999999999" customHeight="1"/>
    <row r="6457" ht="19.899999999999999" customHeight="1"/>
    <row r="6458" ht="19.899999999999999" customHeight="1"/>
    <row r="6459" ht="19.899999999999999" customHeight="1"/>
    <row r="6460" ht="19.899999999999999" customHeight="1"/>
    <row r="6461" ht="19.899999999999999" customHeight="1"/>
    <row r="6462" ht="19.899999999999999" customHeight="1"/>
    <row r="6463" ht="19.899999999999999" customHeight="1"/>
    <row r="6464" ht="19.899999999999999" customHeight="1"/>
    <row r="6465" ht="19.899999999999999" customHeight="1"/>
    <row r="6466" ht="19.899999999999999" customHeight="1"/>
    <row r="6467" ht="19.899999999999999" customHeight="1"/>
    <row r="6468" ht="19.899999999999999" customHeight="1"/>
    <row r="6469" ht="19.899999999999999" customHeight="1"/>
    <row r="6470" ht="19.899999999999999" customHeight="1"/>
    <row r="6471" ht="19.899999999999999" customHeight="1"/>
    <row r="6472" ht="19.899999999999999" customHeight="1"/>
    <row r="6473" ht="19.899999999999999" customHeight="1"/>
    <row r="6474" ht="19.899999999999999" customHeight="1"/>
    <row r="6475" ht="19.899999999999999" customHeight="1"/>
    <row r="6476" ht="19.899999999999999" customHeight="1"/>
    <row r="6477" ht="19.899999999999999" customHeight="1"/>
    <row r="6478" ht="19.899999999999999" customHeight="1"/>
    <row r="6479" ht="19.899999999999999" customHeight="1"/>
    <row r="6480" ht="19.899999999999999" customHeight="1"/>
    <row r="6481" ht="19.899999999999999" customHeight="1"/>
    <row r="6482" ht="19.899999999999999" customHeight="1"/>
    <row r="6483" ht="19.899999999999999" customHeight="1"/>
    <row r="6484" ht="19.899999999999999" customHeight="1"/>
    <row r="6485" ht="19.899999999999999" customHeight="1"/>
    <row r="6486" ht="19.899999999999999" customHeight="1"/>
    <row r="6487" ht="19.899999999999999" customHeight="1"/>
    <row r="6488" ht="19.899999999999999" customHeight="1"/>
    <row r="6489" ht="19.899999999999999" customHeight="1"/>
    <row r="6490" ht="19.899999999999999" customHeight="1"/>
    <row r="6491" ht="19.899999999999999" customHeight="1"/>
    <row r="6492" ht="19.899999999999999" customHeight="1"/>
    <row r="6493" ht="19.899999999999999" customHeight="1"/>
    <row r="6494" ht="19.899999999999999" customHeight="1"/>
    <row r="6495" ht="19.899999999999999" customHeight="1"/>
    <row r="6496" ht="19.899999999999999" customHeight="1"/>
    <row r="6497" ht="19.899999999999999" customHeight="1"/>
    <row r="6498" ht="19.899999999999999" customHeight="1"/>
    <row r="6499" ht="19.899999999999999" customHeight="1"/>
    <row r="6500" ht="19.899999999999999" customHeight="1"/>
    <row r="6501" ht="19.899999999999999" customHeight="1"/>
    <row r="6502" ht="19.899999999999999" customHeight="1"/>
    <row r="6503" ht="19.899999999999999" customHeight="1"/>
    <row r="6504" ht="19.899999999999999" customHeight="1"/>
    <row r="6505" ht="19.899999999999999" customHeight="1"/>
    <row r="6506" ht="19.899999999999999" customHeight="1"/>
    <row r="6507" ht="19.899999999999999" customHeight="1"/>
    <row r="6508" ht="19.899999999999999" customHeight="1"/>
    <row r="6509" ht="19.899999999999999" customHeight="1"/>
    <row r="6510" ht="19.899999999999999" customHeight="1"/>
    <row r="6511" ht="19.899999999999999" customHeight="1"/>
    <row r="6512" ht="19.899999999999999" customHeight="1"/>
    <row r="6513" ht="19.899999999999999" customHeight="1"/>
    <row r="6514" ht="19.899999999999999" customHeight="1"/>
    <row r="6515" ht="19.899999999999999" customHeight="1"/>
    <row r="6516" ht="19.899999999999999" customHeight="1"/>
    <row r="6517" ht="19.899999999999999" customHeight="1"/>
    <row r="6518" ht="19.899999999999999" customHeight="1"/>
    <row r="6519" ht="19.899999999999999" customHeight="1"/>
    <row r="6520" ht="19.899999999999999" customHeight="1"/>
    <row r="6521" ht="19.899999999999999" customHeight="1"/>
    <row r="6522" ht="19.899999999999999" customHeight="1"/>
    <row r="6523" ht="19.899999999999999" customHeight="1"/>
    <row r="6524" ht="19.899999999999999" customHeight="1"/>
    <row r="6525" ht="19.899999999999999" customHeight="1"/>
    <row r="6526" ht="19.899999999999999" customHeight="1"/>
    <row r="6527" ht="19.899999999999999" customHeight="1"/>
    <row r="6528" ht="19.899999999999999" customHeight="1"/>
    <row r="6529" ht="19.899999999999999" customHeight="1"/>
    <row r="6530" ht="19.899999999999999" customHeight="1"/>
    <row r="6531" ht="19.899999999999999" customHeight="1"/>
    <row r="6532" ht="19.899999999999999" customHeight="1"/>
    <row r="6533" ht="19.899999999999999" customHeight="1"/>
    <row r="6534" ht="19.899999999999999" customHeight="1"/>
    <row r="6535" ht="19.899999999999999" customHeight="1"/>
    <row r="6536" ht="19.899999999999999" customHeight="1"/>
    <row r="6537" ht="19.899999999999999" customHeight="1"/>
    <row r="6538" ht="19.899999999999999" customHeight="1"/>
    <row r="6539" ht="19.899999999999999" customHeight="1"/>
    <row r="6540" ht="19.899999999999999" customHeight="1"/>
    <row r="6541" ht="19.899999999999999" customHeight="1"/>
    <row r="6542" ht="19.899999999999999" customHeight="1"/>
    <row r="6543" ht="19.899999999999999" customHeight="1"/>
    <row r="6544" ht="19.899999999999999" customHeight="1"/>
    <row r="6545" ht="19.899999999999999" customHeight="1"/>
    <row r="6546" ht="19.899999999999999" customHeight="1"/>
    <row r="6547" ht="19.899999999999999" customHeight="1"/>
    <row r="6548" ht="19.899999999999999" customHeight="1"/>
    <row r="6549" ht="19.899999999999999" customHeight="1"/>
    <row r="6550" ht="19.899999999999999" customHeight="1"/>
    <row r="6551" ht="19.899999999999999" customHeight="1"/>
    <row r="6552" ht="19.899999999999999" customHeight="1"/>
    <row r="6553" ht="19.899999999999999" customHeight="1"/>
    <row r="6554" ht="19.899999999999999" customHeight="1"/>
    <row r="6555" ht="19.899999999999999" customHeight="1"/>
    <row r="6556" ht="19.899999999999999" customHeight="1"/>
    <row r="6557" ht="19.899999999999999" customHeight="1"/>
    <row r="6558" ht="19.899999999999999" customHeight="1"/>
    <row r="6559" ht="19.899999999999999" customHeight="1"/>
    <row r="6560" ht="19.899999999999999" customHeight="1"/>
    <row r="6561" ht="19.899999999999999" customHeight="1"/>
    <row r="6562" ht="19.899999999999999" customHeight="1"/>
    <row r="6563" ht="19.899999999999999" customHeight="1"/>
    <row r="6564" ht="19.899999999999999" customHeight="1"/>
    <row r="6565" ht="19.899999999999999" customHeight="1"/>
    <row r="6566" ht="19.899999999999999" customHeight="1"/>
    <row r="6567" ht="19.899999999999999" customHeight="1"/>
    <row r="6568" ht="19.899999999999999" customHeight="1"/>
    <row r="6569" ht="19.899999999999999" customHeight="1"/>
    <row r="6570" ht="19.899999999999999" customHeight="1"/>
    <row r="6571" ht="19.899999999999999" customHeight="1"/>
    <row r="6572" ht="19.899999999999999" customHeight="1"/>
    <row r="6573" ht="19.899999999999999" customHeight="1"/>
    <row r="6574" ht="19.899999999999999" customHeight="1"/>
    <row r="6575" ht="19.899999999999999" customHeight="1"/>
    <row r="6576" ht="19.899999999999999" customHeight="1"/>
    <row r="6577" ht="19.899999999999999" customHeight="1"/>
    <row r="6578" ht="19.899999999999999" customHeight="1"/>
    <row r="6579" ht="19.899999999999999" customHeight="1"/>
    <row r="6580" ht="19.899999999999999" customHeight="1"/>
    <row r="6581" ht="19.899999999999999" customHeight="1"/>
    <row r="6582" ht="19.899999999999999" customHeight="1"/>
    <row r="6583" ht="19.899999999999999" customHeight="1"/>
    <row r="6584" ht="19.899999999999999" customHeight="1"/>
    <row r="6585" ht="19.899999999999999" customHeight="1"/>
    <row r="6586" ht="19.899999999999999" customHeight="1"/>
    <row r="6587" ht="19.899999999999999" customHeight="1"/>
    <row r="6588" ht="19.899999999999999" customHeight="1"/>
    <row r="6589" ht="19.899999999999999" customHeight="1"/>
    <row r="6590" ht="19.899999999999999" customHeight="1"/>
    <row r="6591" ht="19.899999999999999" customHeight="1"/>
    <row r="6592" ht="19.899999999999999" customHeight="1"/>
    <row r="6593" ht="19.899999999999999" customHeight="1"/>
    <row r="6594" ht="19.899999999999999" customHeight="1"/>
    <row r="6595" ht="19.899999999999999" customHeight="1"/>
    <row r="6596" ht="19.899999999999999" customHeight="1"/>
    <row r="6597" ht="19.899999999999999" customHeight="1"/>
    <row r="6598" ht="19.899999999999999" customHeight="1"/>
    <row r="6599" ht="19.899999999999999" customHeight="1"/>
    <row r="6600" ht="19.899999999999999" customHeight="1"/>
    <row r="6601" ht="19.899999999999999" customHeight="1"/>
    <row r="6602" ht="19.899999999999999" customHeight="1"/>
    <row r="6603" ht="19.899999999999999" customHeight="1"/>
    <row r="6604" ht="19.899999999999999" customHeight="1"/>
    <row r="6605" ht="19.899999999999999" customHeight="1"/>
    <row r="6606" ht="19.899999999999999" customHeight="1"/>
    <row r="6607" ht="19.899999999999999" customHeight="1"/>
    <row r="6608" ht="19.899999999999999" customHeight="1"/>
    <row r="6609" ht="19.899999999999999" customHeight="1"/>
    <row r="6610" ht="19.899999999999999" customHeight="1"/>
    <row r="6611" ht="19.899999999999999" customHeight="1"/>
    <row r="6612" ht="19.899999999999999" customHeight="1"/>
    <row r="6613" ht="19.899999999999999" customHeight="1"/>
    <row r="6614" ht="19.899999999999999" customHeight="1"/>
    <row r="6615" ht="19.899999999999999" customHeight="1"/>
    <row r="6616" ht="19.899999999999999" customHeight="1"/>
    <row r="6617" ht="19.899999999999999" customHeight="1"/>
    <row r="6618" ht="19.899999999999999" customHeight="1"/>
    <row r="6619" ht="19.899999999999999" customHeight="1"/>
    <row r="6620" ht="19.899999999999999" customHeight="1"/>
    <row r="6621" ht="19.899999999999999" customHeight="1"/>
    <row r="6622" ht="19.899999999999999" customHeight="1"/>
    <row r="6623" ht="19.899999999999999" customHeight="1"/>
    <row r="6624" ht="19.899999999999999" customHeight="1"/>
    <row r="6625" ht="19.899999999999999" customHeight="1"/>
    <row r="6626" ht="19.899999999999999" customHeight="1"/>
    <row r="6627" ht="19.899999999999999" customHeight="1"/>
    <row r="6628" ht="19.899999999999999" customHeight="1"/>
    <row r="6629" ht="19.899999999999999" customHeight="1"/>
    <row r="6630" ht="19.899999999999999" customHeight="1"/>
    <row r="6631" ht="19.899999999999999" customHeight="1"/>
    <row r="6632" ht="19.899999999999999" customHeight="1"/>
    <row r="6633" ht="19.899999999999999" customHeight="1"/>
    <row r="6634" ht="19.899999999999999" customHeight="1"/>
    <row r="6635" ht="19.899999999999999" customHeight="1"/>
    <row r="6636" ht="19.899999999999999" customHeight="1"/>
    <row r="6637" ht="19.899999999999999" customHeight="1"/>
    <row r="6638" ht="19.899999999999999" customHeight="1"/>
    <row r="6639" ht="19.899999999999999" customHeight="1"/>
    <row r="6640" ht="19.899999999999999" customHeight="1"/>
    <row r="6641" ht="19.899999999999999" customHeight="1"/>
    <row r="6642" ht="19.899999999999999" customHeight="1"/>
    <row r="6643" ht="19.899999999999999" customHeight="1"/>
    <row r="6644" ht="19.899999999999999" customHeight="1"/>
    <row r="6645" ht="19.899999999999999" customHeight="1"/>
    <row r="6646" ht="19.899999999999999" customHeight="1"/>
    <row r="6647" ht="19.899999999999999" customHeight="1"/>
    <row r="6648" ht="19.899999999999999" customHeight="1"/>
    <row r="6649" ht="19.899999999999999" customHeight="1"/>
    <row r="6650" ht="19.899999999999999" customHeight="1"/>
    <row r="6651" ht="19.899999999999999" customHeight="1"/>
    <row r="6652" ht="19.899999999999999" customHeight="1"/>
    <row r="6653" ht="19.899999999999999" customHeight="1"/>
    <row r="6654" ht="19.899999999999999" customHeight="1"/>
    <row r="6655" ht="19.899999999999999" customHeight="1"/>
    <row r="6656" ht="19.899999999999999" customHeight="1"/>
    <row r="6657" ht="19.899999999999999" customHeight="1"/>
    <row r="6658" ht="19.899999999999999" customHeight="1"/>
    <row r="6659" ht="19.899999999999999" customHeight="1"/>
    <row r="6660" ht="19.899999999999999" customHeight="1"/>
    <row r="6661" ht="19.899999999999999" customHeight="1"/>
    <row r="6662" ht="19.899999999999999" customHeight="1"/>
    <row r="6663" ht="19.899999999999999" customHeight="1"/>
    <row r="6664" ht="19.899999999999999" customHeight="1"/>
    <row r="6665" ht="19.899999999999999" customHeight="1"/>
    <row r="6666" ht="19.899999999999999" customHeight="1"/>
    <row r="6667" ht="19.899999999999999" customHeight="1"/>
    <row r="6668" ht="19.899999999999999" customHeight="1"/>
    <row r="6669" ht="19.899999999999999" customHeight="1"/>
    <row r="6670" ht="19.899999999999999" customHeight="1"/>
    <row r="6671" ht="19.899999999999999" customHeight="1"/>
    <row r="6672" ht="19.899999999999999" customHeight="1"/>
    <row r="6673" ht="19.899999999999999" customHeight="1"/>
    <row r="6674" ht="19.899999999999999" customHeight="1"/>
    <row r="6675" ht="19.899999999999999" customHeight="1"/>
    <row r="6676" ht="19.899999999999999" customHeight="1"/>
    <row r="6677" ht="19.899999999999999" customHeight="1"/>
    <row r="6678" ht="19.899999999999999" customHeight="1"/>
    <row r="6679" ht="19.899999999999999" customHeight="1"/>
    <row r="6680" ht="19.899999999999999" customHeight="1"/>
    <row r="6681" ht="19.899999999999999" customHeight="1"/>
    <row r="6682" ht="19.899999999999999" customHeight="1"/>
    <row r="6683" ht="19.899999999999999" customHeight="1"/>
    <row r="6684" ht="19.899999999999999" customHeight="1"/>
    <row r="6685" ht="19.899999999999999" customHeight="1"/>
    <row r="6686" ht="19.899999999999999" customHeight="1"/>
    <row r="6687" ht="19.899999999999999" customHeight="1"/>
    <row r="6688" ht="19.899999999999999" customHeight="1"/>
    <row r="6689" ht="19.899999999999999" customHeight="1"/>
    <row r="6690" ht="19.899999999999999" customHeight="1"/>
    <row r="6691" ht="19.899999999999999" customHeight="1"/>
    <row r="6692" ht="19.899999999999999" customHeight="1"/>
    <row r="6693" ht="19.899999999999999" customHeight="1"/>
    <row r="6694" ht="19.899999999999999" customHeight="1"/>
    <row r="6695" ht="19.899999999999999" customHeight="1"/>
    <row r="6696" ht="19.899999999999999" customHeight="1"/>
    <row r="6697" ht="19.899999999999999" customHeight="1"/>
    <row r="6698" ht="19.899999999999999" customHeight="1"/>
    <row r="6699" ht="19.899999999999999" customHeight="1"/>
    <row r="6700" ht="19.899999999999999" customHeight="1"/>
    <row r="6701" ht="19.899999999999999" customHeight="1"/>
    <row r="6702" ht="19.899999999999999" customHeight="1"/>
    <row r="6703" ht="19.899999999999999" customHeight="1"/>
    <row r="6704" ht="19.899999999999999" customHeight="1"/>
    <row r="6705" ht="19.899999999999999" customHeight="1"/>
    <row r="6706" ht="19.899999999999999" customHeight="1"/>
    <row r="6707" ht="19.899999999999999" customHeight="1"/>
    <row r="6708" ht="19.899999999999999" customHeight="1"/>
    <row r="6709" ht="19.899999999999999" customHeight="1"/>
    <row r="6710" ht="19.899999999999999" customHeight="1"/>
    <row r="6711" ht="19.899999999999999" customHeight="1"/>
    <row r="6712" ht="19.899999999999999" customHeight="1"/>
    <row r="6713" ht="19.899999999999999" customHeight="1"/>
    <row r="6714" ht="19.899999999999999" customHeight="1"/>
    <row r="6715" ht="19.899999999999999" customHeight="1"/>
    <row r="6716" ht="19.899999999999999" customHeight="1"/>
    <row r="6717" ht="19.899999999999999" customHeight="1"/>
    <row r="6718" ht="19.899999999999999" customHeight="1"/>
    <row r="6719" ht="19.899999999999999" customHeight="1"/>
    <row r="6720" ht="19.899999999999999" customHeight="1"/>
    <row r="6721" ht="19.899999999999999" customHeight="1"/>
    <row r="6722" ht="19.899999999999999" customHeight="1"/>
    <row r="6723" ht="19.899999999999999" customHeight="1"/>
    <row r="6724" ht="19.899999999999999" customHeight="1"/>
    <row r="6725" ht="19.899999999999999" customHeight="1"/>
    <row r="6726" ht="19.899999999999999" customHeight="1"/>
    <row r="6727" ht="19.899999999999999" customHeight="1"/>
    <row r="6728" ht="19.899999999999999" customHeight="1"/>
    <row r="6729" ht="19.899999999999999" customHeight="1"/>
    <row r="6730" ht="19.899999999999999" customHeight="1"/>
    <row r="6731" ht="19.899999999999999" customHeight="1"/>
    <row r="6732" ht="19.899999999999999" customHeight="1"/>
    <row r="6733" ht="19.899999999999999" customHeight="1"/>
    <row r="6734" ht="19.899999999999999" customHeight="1"/>
    <row r="6735" ht="19.899999999999999" customHeight="1"/>
    <row r="6736" ht="19.899999999999999" customHeight="1"/>
    <row r="6737" ht="19.899999999999999" customHeight="1"/>
    <row r="6738" ht="19.899999999999999" customHeight="1"/>
    <row r="6739" ht="19.899999999999999" customHeight="1"/>
    <row r="6740" ht="19.899999999999999" customHeight="1"/>
    <row r="6741" ht="19.899999999999999" customHeight="1"/>
    <row r="6742" ht="19.899999999999999" customHeight="1"/>
    <row r="6743" ht="19.899999999999999" customHeight="1"/>
    <row r="6744" ht="19.899999999999999" customHeight="1"/>
    <row r="6745" ht="19.899999999999999" customHeight="1"/>
    <row r="6746" ht="19.899999999999999" customHeight="1"/>
    <row r="6747" ht="19.899999999999999" customHeight="1"/>
    <row r="6748" ht="19.899999999999999" customHeight="1"/>
    <row r="6749" ht="19.899999999999999" customHeight="1"/>
    <row r="6750" ht="19.899999999999999" customHeight="1"/>
    <row r="6751" ht="19.899999999999999" customHeight="1"/>
    <row r="6752" ht="19.899999999999999" customHeight="1"/>
    <row r="6753" ht="19.899999999999999" customHeight="1"/>
    <row r="6754" ht="19.899999999999999" customHeight="1"/>
    <row r="6755" ht="19.899999999999999" customHeight="1"/>
    <row r="6756" ht="19.899999999999999" customHeight="1"/>
    <row r="6757" ht="19.899999999999999" customHeight="1"/>
    <row r="6758" ht="19.899999999999999" customHeight="1"/>
    <row r="6759" ht="19.899999999999999" customHeight="1"/>
    <row r="6760" ht="19.899999999999999" customHeight="1"/>
    <row r="6761" ht="19.899999999999999" customHeight="1"/>
    <row r="6762" ht="19.899999999999999" customHeight="1"/>
    <row r="6763" ht="19.899999999999999" customHeight="1"/>
    <row r="6764" ht="19.899999999999999" customHeight="1"/>
    <row r="6765" ht="19.899999999999999" customHeight="1"/>
    <row r="6766" ht="19.899999999999999" customHeight="1"/>
    <row r="6767" ht="19.899999999999999" customHeight="1"/>
    <row r="6768" ht="19.899999999999999" customHeight="1"/>
    <row r="6769" ht="19.899999999999999" customHeight="1"/>
    <row r="6770" ht="19.899999999999999" customHeight="1"/>
    <row r="6771" ht="19.899999999999999" customHeight="1"/>
    <row r="6772" ht="19.899999999999999" customHeight="1"/>
    <row r="6773" ht="19.899999999999999" customHeight="1"/>
    <row r="6774" ht="19.899999999999999" customHeight="1"/>
    <row r="6775" ht="19.899999999999999" customHeight="1"/>
    <row r="6776" ht="19.899999999999999" customHeight="1"/>
    <row r="6777" ht="19.899999999999999" customHeight="1"/>
    <row r="6778" ht="19.899999999999999" customHeight="1"/>
    <row r="6779" ht="19.899999999999999" customHeight="1"/>
    <row r="6780" ht="19.899999999999999" customHeight="1"/>
    <row r="6781" ht="19.899999999999999" customHeight="1"/>
    <row r="6782" ht="19.899999999999999" customHeight="1"/>
    <row r="6783" ht="19.899999999999999" customHeight="1"/>
    <row r="6784" ht="19.899999999999999" customHeight="1"/>
    <row r="6785" ht="19.899999999999999" customHeight="1"/>
    <row r="6786" ht="19.899999999999999" customHeight="1"/>
    <row r="6787" ht="19.899999999999999" customHeight="1"/>
    <row r="6788" ht="19.899999999999999" customHeight="1"/>
    <row r="6789" ht="19.899999999999999" customHeight="1"/>
    <row r="6790" ht="19.899999999999999" customHeight="1"/>
    <row r="6791" ht="19.899999999999999" customHeight="1"/>
    <row r="6792" ht="19.899999999999999" customHeight="1"/>
    <row r="6793" ht="19.899999999999999" customHeight="1"/>
    <row r="6794" ht="19.899999999999999" customHeight="1"/>
    <row r="6795" ht="19.899999999999999" customHeight="1"/>
    <row r="6796" ht="19.899999999999999" customHeight="1"/>
    <row r="6797" ht="19.899999999999999" customHeight="1"/>
    <row r="6798" ht="19.899999999999999" customHeight="1"/>
    <row r="6799" ht="19.899999999999999" customHeight="1"/>
    <row r="6800" ht="19.899999999999999" customHeight="1"/>
    <row r="6801" ht="19.899999999999999" customHeight="1"/>
    <row r="6802" ht="19.899999999999999" customHeight="1"/>
    <row r="6803" ht="19.899999999999999" customHeight="1"/>
    <row r="6804" ht="19.899999999999999" customHeight="1"/>
    <row r="6805" ht="19.899999999999999" customHeight="1"/>
    <row r="6806" ht="19.899999999999999" customHeight="1"/>
    <row r="6807" ht="19.899999999999999" customHeight="1"/>
    <row r="6808" ht="19.899999999999999" customHeight="1"/>
    <row r="6809" ht="19.899999999999999" customHeight="1"/>
    <row r="6810" ht="19.899999999999999" customHeight="1"/>
    <row r="6811" ht="19.899999999999999" customHeight="1"/>
    <row r="6812" ht="19.899999999999999" customHeight="1"/>
    <row r="6813" ht="19.899999999999999" customHeight="1"/>
    <row r="6814" ht="19.899999999999999" customHeight="1"/>
    <row r="6815" ht="19.899999999999999" customHeight="1"/>
    <row r="6816" ht="19.899999999999999" customHeight="1"/>
    <row r="6817" ht="19.899999999999999" customHeight="1"/>
    <row r="6818" ht="19.899999999999999" customHeight="1"/>
    <row r="6819" ht="19.899999999999999" customHeight="1"/>
    <row r="6820" ht="19.899999999999999" customHeight="1"/>
    <row r="6821" ht="19.899999999999999" customHeight="1"/>
    <row r="6822" ht="19.899999999999999" customHeight="1"/>
    <row r="6823" ht="19.899999999999999" customHeight="1"/>
    <row r="6824" ht="19.899999999999999" customHeight="1"/>
    <row r="6825" ht="19.899999999999999" customHeight="1"/>
    <row r="6826" ht="19.899999999999999" customHeight="1"/>
    <row r="6827" ht="19.899999999999999" customHeight="1"/>
    <row r="6828" ht="19.899999999999999" customHeight="1"/>
    <row r="6829" ht="19.899999999999999" customHeight="1"/>
    <row r="6830" ht="19.899999999999999" customHeight="1"/>
    <row r="6831" ht="19.899999999999999" customHeight="1"/>
    <row r="6832" ht="19.899999999999999" customHeight="1"/>
    <row r="6833" ht="19.899999999999999" customHeight="1"/>
    <row r="6834" ht="19.899999999999999" customHeight="1"/>
    <row r="6835" ht="19.899999999999999" customHeight="1"/>
    <row r="6836" ht="19.899999999999999" customHeight="1"/>
    <row r="6837" ht="19.899999999999999" customHeight="1"/>
    <row r="6838" ht="19.899999999999999" customHeight="1"/>
    <row r="6839" ht="19.899999999999999" customHeight="1"/>
    <row r="6840" ht="19.899999999999999" customHeight="1"/>
    <row r="6841" ht="19.899999999999999" customHeight="1"/>
    <row r="6842" ht="19.899999999999999" customHeight="1"/>
    <row r="6843" ht="19.899999999999999" customHeight="1"/>
    <row r="6844" ht="19.899999999999999" customHeight="1"/>
    <row r="6845" ht="19.899999999999999" customHeight="1"/>
    <row r="6846" ht="19.899999999999999" customHeight="1"/>
    <row r="6847" ht="19.899999999999999" customHeight="1"/>
    <row r="6848" ht="19.899999999999999" customHeight="1"/>
    <row r="6849" ht="19.899999999999999" customHeight="1"/>
    <row r="6850" ht="19.899999999999999" customHeight="1"/>
    <row r="6851" ht="19.899999999999999" customHeight="1"/>
    <row r="6852" ht="19.899999999999999" customHeight="1"/>
    <row r="6853" ht="19.899999999999999" customHeight="1"/>
    <row r="6854" ht="19.899999999999999" customHeight="1"/>
    <row r="6855" ht="19.899999999999999" customHeight="1"/>
    <row r="6856" ht="19.899999999999999" customHeight="1"/>
    <row r="6857" ht="19.899999999999999" customHeight="1"/>
    <row r="6858" ht="19.899999999999999" customHeight="1"/>
    <row r="6859" ht="19.899999999999999" customHeight="1"/>
    <row r="6860" ht="19.899999999999999" customHeight="1"/>
    <row r="6861" ht="19.899999999999999" customHeight="1"/>
    <row r="6862" ht="19.899999999999999" customHeight="1"/>
    <row r="6863" ht="19.899999999999999" customHeight="1"/>
    <row r="6864" ht="19.899999999999999" customHeight="1"/>
    <row r="6865" ht="19.899999999999999" customHeight="1"/>
    <row r="6866" ht="19.899999999999999" customHeight="1"/>
    <row r="6867" ht="19.899999999999999" customHeight="1"/>
    <row r="6868" ht="19.899999999999999" customHeight="1"/>
    <row r="6869" ht="19.899999999999999" customHeight="1"/>
    <row r="6870" ht="19.899999999999999" customHeight="1"/>
    <row r="6871" ht="19.899999999999999" customHeight="1"/>
    <row r="6872" ht="19.899999999999999" customHeight="1"/>
    <row r="6873" ht="19.899999999999999" customHeight="1"/>
    <row r="6874" ht="19.899999999999999" customHeight="1"/>
    <row r="6875" ht="19.899999999999999" customHeight="1"/>
    <row r="6876" ht="19.899999999999999" customHeight="1"/>
    <row r="6877" ht="19.899999999999999" customHeight="1"/>
    <row r="6878" ht="19.899999999999999" customHeight="1"/>
    <row r="6879" ht="19.899999999999999" customHeight="1"/>
    <row r="6880" ht="19.899999999999999" customHeight="1"/>
    <row r="6881" ht="19.899999999999999" customHeight="1"/>
    <row r="6882" ht="19.899999999999999" customHeight="1"/>
    <row r="6883" ht="19.899999999999999" customHeight="1"/>
    <row r="6884" ht="19.899999999999999" customHeight="1"/>
    <row r="6885" ht="19.899999999999999" customHeight="1"/>
    <row r="6886" ht="19.899999999999999" customHeight="1"/>
    <row r="6887" ht="19.899999999999999" customHeight="1"/>
    <row r="6888" ht="19.899999999999999" customHeight="1"/>
    <row r="6889" ht="19.899999999999999" customHeight="1"/>
    <row r="6890" ht="19.899999999999999" customHeight="1"/>
    <row r="6891" ht="19.899999999999999" customHeight="1"/>
    <row r="6892" ht="19.899999999999999" customHeight="1"/>
    <row r="6893" ht="19.899999999999999" customHeight="1"/>
    <row r="6894" ht="19.899999999999999" customHeight="1"/>
    <row r="6895" ht="19.899999999999999" customHeight="1"/>
    <row r="6896" ht="19.899999999999999" customHeight="1"/>
    <row r="6897" ht="19.899999999999999" customHeight="1"/>
    <row r="6898" ht="19.899999999999999" customHeight="1"/>
    <row r="6899" ht="19.899999999999999" customHeight="1"/>
    <row r="6900" ht="19.899999999999999" customHeight="1"/>
    <row r="6901" ht="19.899999999999999" customHeight="1"/>
    <row r="6902" ht="19.899999999999999" customHeight="1"/>
    <row r="6903" ht="19.899999999999999" customHeight="1"/>
    <row r="6904" ht="19.899999999999999" customHeight="1"/>
    <row r="6905" ht="19.899999999999999" customHeight="1"/>
    <row r="6906" ht="19.899999999999999" customHeight="1"/>
    <row r="6907" ht="19.899999999999999" customHeight="1"/>
    <row r="6908" ht="19.899999999999999" customHeight="1"/>
    <row r="6909" ht="19.899999999999999" customHeight="1"/>
    <row r="6910" ht="19.899999999999999" customHeight="1"/>
    <row r="6911" ht="19.899999999999999" customHeight="1"/>
    <row r="6912" ht="19.899999999999999" customHeight="1"/>
    <row r="6913" ht="19.899999999999999" customHeight="1"/>
    <row r="6914" ht="19.899999999999999" customHeight="1"/>
    <row r="6915" ht="19.899999999999999" customHeight="1"/>
    <row r="6916" ht="19.899999999999999" customHeight="1"/>
    <row r="6917" ht="19.899999999999999" customHeight="1"/>
    <row r="6918" ht="19.899999999999999" customHeight="1"/>
    <row r="6919" ht="19.899999999999999" customHeight="1"/>
    <row r="6920" ht="19.899999999999999" customHeight="1"/>
    <row r="6921" ht="19.899999999999999" customHeight="1"/>
    <row r="6922" ht="19.899999999999999" customHeight="1"/>
    <row r="6923" ht="19.899999999999999" customHeight="1"/>
    <row r="6924" ht="19.899999999999999" customHeight="1"/>
    <row r="6925" ht="19.899999999999999" customHeight="1"/>
    <row r="6926" ht="19.899999999999999" customHeight="1"/>
    <row r="6927" ht="19.899999999999999" customHeight="1"/>
    <row r="6928" ht="19.899999999999999" customHeight="1"/>
    <row r="6929" ht="19.899999999999999" customHeight="1"/>
    <row r="6930" ht="19.899999999999999" customHeight="1"/>
    <row r="6931" ht="19.899999999999999" customHeight="1"/>
    <row r="6932" ht="19.899999999999999" customHeight="1"/>
    <row r="6933" ht="19.899999999999999" customHeight="1"/>
    <row r="6934" ht="19.899999999999999" customHeight="1"/>
    <row r="6935" ht="19.899999999999999" customHeight="1"/>
    <row r="6936" ht="19.899999999999999" customHeight="1"/>
    <row r="6937" ht="19.899999999999999" customHeight="1"/>
    <row r="6938" ht="19.899999999999999" customHeight="1"/>
    <row r="6939" ht="19.899999999999999" customHeight="1"/>
    <row r="6940" ht="19.899999999999999" customHeight="1"/>
    <row r="6941" ht="19.899999999999999" customHeight="1"/>
    <row r="6942" ht="19.899999999999999" customHeight="1"/>
    <row r="6943" ht="19.899999999999999" customHeight="1"/>
    <row r="6944" ht="19.899999999999999" customHeight="1"/>
    <row r="6945" ht="19.899999999999999" customHeight="1"/>
    <row r="6946" ht="19.899999999999999" customHeight="1"/>
    <row r="6947" ht="19.899999999999999" customHeight="1"/>
    <row r="6948" ht="19.899999999999999" customHeight="1"/>
    <row r="6949" ht="19.899999999999999" customHeight="1"/>
    <row r="6950" ht="19.899999999999999" customHeight="1"/>
    <row r="6951" ht="19.899999999999999" customHeight="1"/>
    <row r="6952" ht="19.899999999999999" customHeight="1"/>
    <row r="6953" ht="19.899999999999999" customHeight="1"/>
    <row r="6954" ht="19.899999999999999" customHeight="1"/>
    <row r="6955" ht="19.899999999999999" customHeight="1"/>
    <row r="6956" ht="19.899999999999999" customHeight="1"/>
    <row r="6957" ht="19.899999999999999" customHeight="1"/>
    <row r="6958" ht="19.899999999999999" customHeight="1"/>
    <row r="6959" ht="19.899999999999999" customHeight="1"/>
    <row r="6960" ht="19.899999999999999" customHeight="1"/>
    <row r="6961" ht="19.899999999999999" customHeight="1"/>
    <row r="6962" ht="19.899999999999999" customHeight="1"/>
    <row r="6963" ht="19.899999999999999" customHeight="1"/>
    <row r="6964" ht="19.899999999999999" customHeight="1"/>
    <row r="6965" ht="19.899999999999999" customHeight="1"/>
    <row r="6966" ht="19.899999999999999" customHeight="1"/>
    <row r="6967" ht="19.899999999999999" customHeight="1"/>
    <row r="6968" ht="19.899999999999999" customHeight="1"/>
    <row r="6969" ht="19.899999999999999" customHeight="1"/>
    <row r="6970" ht="19.899999999999999" customHeight="1"/>
    <row r="6971" ht="19.899999999999999" customHeight="1"/>
    <row r="6972" ht="19.899999999999999" customHeight="1"/>
    <row r="6973" ht="19.899999999999999" customHeight="1"/>
    <row r="6974" ht="19.899999999999999" customHeight="1"/>
    <row r="6975" ht="19.899999999999999" customHeight="1"/>
    <row r="6976" ht="19.899999999999999" customHeight="1"/>
    <row r="6977" ht="19.899999999999999" customHeight="1"/>
    <row r="6978" ht="19.899999999999999" customHeight="1"/>
    <row r="6979" ht="19.899999999999999" customHeight="1"/>
    <row r="6980" ht="19.899999999999999" customHeight="1"/>
    <row r="6981" ht="19.899999999999999" customHeight="1"/>
    <row r="6982" ht="19.899999999999999" customHeight="1"/>
    <row r="6983" ht="19.899999999999999" customHeight="1"/>
    <row r="6984" ht="19.899999999999999" customHeight="1"/>
    <row r="6985" ht="19.899999999999999" customHeight="1"/>
    <row r="6986" ht="19.899999999999999" customHeight="1"/>
    <row r="6987" ht="19.899999999999999" customHeight="1"/>
    <row r="6988" ht="19.899999999999999" customHeight="1"/>
    <row r="6989" ht="19.899999999999999" customHeight="1"/>
    <row r="6990" ht="19.899999999999999" customHeight="1"/>
    <row r="6991" ht="19.899999999999999" customHeight="1"/>
    <row r="6992" ht="19.899999999999999" customHeight="1"/>
    <row r="6993" ht="19.899999999999999" customHeight="1"/>
    <row r="6994" ht="19.899999999999999" customHeight="1"/>
    <row r="6995" ht="19.899999999999999" customHeight="1"/>
    <row r="6996" ht="19.899999999999999" customHeight="1"/>
    <row r="6997" ht="19.899999999999999" customHeight="1"/>
    <row r="6998" ht="19.899999999999999" customHeight="1"/>
    <row r="6999" ht="19.899999999999999" customHeight="1"/>
    <row r="7000" ht="19.899999999999999" customHeight="1"/>
    <row r="7001" ht="19.899999999999999" customHeight="1"/>
    <row r="7002" ht="19.899999999999999" customHeight="1"/>
    <row r="7003" ht="19.899999999999999" customHeight="1"/>
    <row r="7004" ht="19.899999999999999" customHeight="1"/>
    <row r="7005" ht="19.899999999999999" customHeight="1"/>
    <row r="7006" ht="19.899999999999999" customHeight="1"/>
    <row r="7007" ht="19.899999999999999" customHeight="1"/>
    <row r="7008" ht="19.899999999999999" customHeight="1"/>
    <row r="7009" ht="19.899999999999999" customHeight="1"/>
    <row r="7010" ht="19.899999999999999" customHeight="1"/>
    <row r="7011" ht="19.899999999999999" customHeight="1"/>
    <row r="7012" ht="19.899999999999999" customHeight="1"/>
    <row r="7013" ht="19.899999999999999" customHeight="1"/>
    <row r="7014" ht="19.899999999999999" customHeight="1"/>
    <row r="7015" ht="19.899999999999999" customHeight="1"/>
    <row r="7016" ht="19.899999999999999" customHeight="1"/>
    <row r="7017" ht="19.899999999999999" customHeight="1"/>
    <row r="7018" ht="19.899999999999999" customHeight="1"/>
    <row r="7019" ht="19.899999999999999" customHeight="1"/>
    <row r="7020" ht="19.899999999999999" customHeight="1"/>
    <row r="7021" ht="19.899999999999999" customHeight="1"/>
    <row r="7022" ht="19.899999999999999" customHeight="1"/>
    <row r="7023" ht="19.899999999999999" customHeight="1"/>
    <row r="7024" ht="19.899999999999999" customHeight="1"/>
    <row r="7025" ht="19.899999999999999" customHeight="1"/>
    <row r="7026" ht="19.899999999999999" customHeight="1"/>
    <row r="7027" ht="19.899999999999999" customHeight="1"/>
    <row r="7028" ht="19.899999999999999" customHeight="1"/>
    <row r="7029" ht="19.899999999999999" customHeight="1"/>
    <row r="7030" ht="19.899999999999999" customHeight="1"/>
    <row r="7031" ht="19.899999999999999" customHeight="1"/>
    <row r="7032" ht="19.899999999999999" customHeight="1"/>
    <row r="7033" ht="19.899999999999999" customHeight="1"/>
    <row r="7034" ht="19.899999999999999" customHeight="1"/>
    <row r="7035" ht="19.899999999999999" customHeight="1"/>
    <row r="7036" ht="19.899999999999999" customHeight="1"/>
    <row r="7037" ht="19.899999999999999" customHeight="1"/>
    <row r="7038" ht="19.899999999999999" customHeight="1"/>
    <row r="7039" ht="19.899999999999999" customHeight="1"/>
    <row r="7040" ht="19.899999999999999" customHeight="1"/>
    <row r="7041" ht="19.899999999999999" customHeight="1"/>
    <row r="7042" ht="19.899999999999999" customHeight="1"/>
    <row r="7043" ht="19.899999999999999" customHeight="1"/>
    <row r="7044" ht="19.899999999999999" customHeight="1"/>
    <row r="7045" ht="19.899999999999999" customHeight="1"/>
    <row r="7046" ht="19.899999999999999" customHeight="1"/>
    <row r="7047" ht="19.899999999999999" customHeight="1"/>
    <row r="7048" ht="19.899999999999999" customHeight="1"/>
    <row r="7049" ht="19.899999999999999" customHeight="1"/>
    <row r="7050" ht="19.899999999999999" customHeight="1"/>
    <row r="7051" ht="19.899999999999999" customHeight="1"/>
    <row r="7052" ht="19.899999999999999" customHeight="1"/>
    <row r="7053" ht="19.899999999999999" customHeight="1"/>
    <row r="7054" ht="19.899999999999999" customHeight="1"/>
    <row r="7055" ht="19.899999999999999" customHeight="1"/>
    <row r="7056" ht="19.899999999999999" customHeight="1"/>
    <row r="7057" ht="19.899999999999999" customHeight="1"/>
    <row r="7058" ht="19.899999999999999" customHeight="1"/>
    <row r="7059" ht="19.899999999999999" customHeight="1"/>
    <row r="7060" ht="19.899999999999999" customHeight="1"/>
    <row r="7061" ht="19.899999999999999" customHeight="1"/>
    <row r="7062" ht="19.899999999999999" customHeight="1"/>
    <row r="7063" ht="19.899999999999999" customHeight="1"/>
    <row r="7064" ht="19.899999999999999" customHeight="1"/>
    <row r="7065" ht="19.899999999999999" customHeight="1"/>
    <row r="7066" ht="19.899999999999999" customHeight="1"/>
    <row r="7067" ht="19.899999999999999" customHeight="1"/>
    <row r="7068" ht="19.899999999999999" customHeight="1"/>
    <row r="7069" ht="19.899999999999999" customHeight="1"/>
    <row r="7070" ht="19.899999999999999" customHeight="1"/>
    <row r="7071" ht="19.899999999999999" customHeight="1"/>
    <row r="7072" ht="19.899999999999999" customHeight="1"/>
    <row r="7073" ht="19.899999999999999" customHeight="1"/>
    <row r="7074" ht="19.899999999999999" customHeight="1"/>
    <row r="7075" ht="19.899999999999999" customHeight="1"/>
    <row r="7076" ht="19.899999999999999" customHeight="1"/>
    <row r="7077" ht="19.899999999999999" customHeight="1"/>
    <row r="7078" ht="19.899999999999999" customHeight="1"/>
    <row r="7079" ht="19.899999999999999" customHeight="1"/>
    <row r="7080" ht="19.899999999999999" customHeight="1"/>
    <row r="7081" ht="19.899999999999999" customHeight="1"/>
    <row r="7082" ht="19.899999999999999" customHeight="1"/>
    <row r="7083" ht="19.899999999999999" customHeight="1"/>
    <row r="7084" ht="19.899999999999999" customHeight="1"/>
    <row r="7085" ht="19.899999999999999" customHeight="1"/>
    <row r="7086" ht="19.899999999999999" customHeight="1"/>
    <row r="7087" ht="19.899999999999999" customHeight="1"/>
    <row r="7088" ht="19.899999999999999" customHeight="1"/>
    <row r="7089" ht="19.899999999999999" customHeight="1"/>
    <row r="7090" ht="19.899999999999999" customHeight="1"/>
    <row r="7091" ht="19.899999999999999" customHeight="1"/>
    <row r="7092" ht="19.899999999999999" customHeight="1"/>
    <row r="7093" ht="19.899999999999999" customHeight="1"/>
    <row r="7094" ht="19.899999999999999" customHeight="1"/>
    <row r="7095" ht="19.899999999999999" customHeight="1"/>
    <row r="7096" ht="19.899999999999999" customHeight="1"/>
    <row r="7097" ht="19.899999999999999" customHeight="1"/>
    <row r="7098" ht="19.899999999999999" customHeight="1"/>
    <row r="7099" ht="19.899999999999999" customHeight="1"/>
    <row r="7100" ht="19.899999999999999" customHeight="1"/>
    <row r="7101" ht="19.899999999999999" customHeight="1"/>
    <row r="7102" ht="19.899999999999999" customHeight="1"/>
    <row r="7103" ht="19.899999999999999" customHeight="1"/>
    <row r="7104" ht="19.899999999999999" customHeight="1"/>
    <row r="7105" ht="19.899999999999999" customHeight="1"/>
    <row r="7106" ht="19.899999999999999" customHeight="1"/>
    <row r="7107" ht="19.899999999999999" customHeight="1"/>
    <row r="7108" ht="19.899999999999999" customHeight="1"/>
    <row r="7109" ht="19.899999999999999" customHeight="1"/>
    <row r="7110" ht="19.899999999999999" customHeight="1"/>
    <row r="7111" ht="19.899999999999999" customHeight="1"/>
    <row r="7112" ht="19.899999999999999" customHeight="1"/>
    <row r="7113" ht="19.899999999999999" customHeight="1"/>
    <row r="7114" ht="19.899999999999999" customHeight="1"/>
    <row r="7115" ht="19.899999999999999" customHeight="1"/>
    <row r="7116" ht="19.899999999999999" customHeight="1"/>
    <row r="7117" ht="19.899999999999999" customHeight="1"/>
    <row r="7118" ht="19.899999999999999" customHeight="1"/>
    <row r="7119" ht="19.899999999999999" customHeight="1"/>
    <row r="7120" ht="19.899999999999999" customHeight="1"/>
    <row r="7121" ht="19.899999999999999" customHeight="1"/>
    <row r="7122" ht="19.899999999999999" customHeight="1"/>
    <row r="7123" ht="19.899999999999999" customHeight="1"/>
    <row r="7124" ht="19.899999999999999" customHeight="1"/>
    <row r="7125" ht="19.899999999999999" customHeight="1"/>
    <row r="7126" ht="19.899999999999999" customHeight="1"/>
    <row r="7127" ht="19.899999999999999" customHeight="1"/>
    <row r="7128" ht="19.899999999999999" customHeight="1"/>
    <row r="7129" ht="19.899999999999999" customHeight="1"/>
    <row r="7130" ht="19.899999999999999" customHeight="1"/>
    <row r="7131" ht="19.899999999999999" customHeight="1"/>
    <row r="7132" ht="19.899999999999999" customHeight="1"/>
    <row r="7133" ht="19.899999999999999" customHeight="1"/>
    <row r="7134" ht="19.899999999999999" customHeight="1"/>
    <row r="7135" ht="19.899999999999999" customHeight="1"/>
    <row r="7136" ht="19.899999999999999" customHeight="1"/>
    <row r="7137" ht="19.899999999999999" customHeight="1"/>
    <row r="7138" ht="19.899999999999999" customHeight="1"/>
    <row r="7139" ht="19.899999999999999" customHeight="1"/>
    <row r="7140" ht="19.899999999999999" customHeight="1"/>
    <row r="7141" ht="19.899999999999999" customHeight="1"/>
    <row r="7142" ht="19.899999999999999" customHeight="1"/>
    <row r="7143" ht="19.899999999999999" customHeight="1"/>
    <row r="7144" ht="19.899999999999999" customHeight="1"/>
    <row r="7145" ht="19.899999999999999" customHeight="1"/>
    <row r="7146" ht="19.899999999999999" customHeight="1"/>
    <row r="7147" ht="19.899999999999999" customHeight="1"/>
    <row r="7148" ht="19.899999999999999" customHeight="1"/>
    <row r="7149" ht="19.899999999999999" customHeight="1"/>
    <row r="7150" ht="19.899999999999999" customHeight="1"/>
    <row r="7151" ht="19.899999999999999" customHeight="1"/>
    <row r="7152" ht="19.899999999999999" customHeight="1"/>
    <row r="7153" ht="19.899999999999999" customHeight="1"/>
    <row r="7154" ht="19.899999999999999" customHeight="1"/>
    <row r="7155" ht="19.899999999999999" customHeight="1"/>
    <row r="7156" ht="19.899999999999999" customHeight="1"/>
    <row r="7157" ht="19.899999999999999" customHeight="1"/>
    <row r="7158" ht="19.899999999999999" customHeight="1"/>
    <row r="7159" ht="19.899999999999999" customHeight="1"/>
    <row r="7160" ht="19.899999999999999" customHeight="1"/>
    <row r="7161" ht="19.899999999999999" customHeight="1"/>
    <row r="7162" ht="19.899999999999999" customHeight="1"/>
    <row r="7163" ht="19.899999999999999" customHeight="1"/>
    <row r="7164" ht="19.899999999999999" customHeight="1"/>
    <row r="7165" ht="19.899999999999999" customHeight="1"/>
    <row r="7166" ht="19.899999999999999" customHeight="1"/>
    <row r="7167" ht="19.899999999999999" customHeight="1"/>
    <row r="7168" ht="19.899999999999999" customHeight="1"/>
    <row r="7169" ht="19.899999999999999" customHeight="1"/>
    <row r="7170" ht="19.899999999999999" customHeight="1"/>
    <row r="7171" ht="19.899999999999999" customHeight="1"/>
    <row r="7172" ht="19.899999999999999" customHeight="1"/>
    <row r="7173" ht="19.899999999999999" customHeight="1"/>
    <row r="7174" ht="19.899999999999999" customHeight="1"/>
    <row r="7175" ht="19.899999999999999" customHeight="1"/>
    <row r="7176" ht="19.899999999999999" customHeight="1"/>
    <row r="7177" ht="19.899999999999999" customHeight="1"/>
    <row r="7178" ht="19.899999999999999" customHeight="1"/>
    <row r="7179" ht="19.899999999999999" customHeight="1"/>
    <row r="7180" ht="19.899999999999999" customHeight="1"/>
    <row r="7181" ht="19.899999999999999" customHeight="1"/>
    <row r="7182" ht="19.899999999999999" customHeight="1"/>
    <row r="7183" ht="19.899999999999999" customHeight="1"/>
    <row r="7184" ht="19.899999999999999" customHeight="1"/>
    <row r="7185" ht="19.899999999999999" customHeight="1"/>
    <row r="7186" ht="19.899999999999999" customHeight="1"/>
    <row r="7187" ht="19.899999999999999" customHeight="1"/>
    <row r="7188" ht="19.899999999999999" customHeight="1"/>
    <row r="7189" ht="19.899999999999999" customHeight="1"/>
    <row r="7190" ht="19.899999999999999" customHeight="1"/>
    <row r="7191" ht="19.899999999999999" customHeight="1"/>
    <row r="7192" ht="19.899999999999999" customHeight="1"/>
    <row r="7193" ht="19.899999999999999" customHeight="1"/>
    <row r="7194" ht="19.899999999999999" customHeight="1"/>
    <row r="7195" ht="19.899999999999999" customHeight="1"/>
    <row r="7196" ht="19.899999999999999" customHeight="1"/>
    <row r="7197" ht="19.899999999999999" customHeight="1"/>
    <row r="7198" ht="19.899999999999999" customHeight="1"/>
    <row r="7199" ht="19.899999999999999" customHeight="1"/>
    <row r="7200" ht="19.899999999999999" customHeight="1"/>
    <row r="7201" ht="19.899999999999999" customHeight="1"/>
    <row r="7202" ht="19.899999999999999" customHeight="1"/>
    <row r="7203" ht="19.899999999999999" customHeight="1"/>
    <row r="7204" ht="19.899999999999999" customHeight="1"/>
    <row r="7205" ht="19.899999999999999" customHeight="1"/>
    <row r="7206" ht="19.899999999999999" customHeight="1"/>
    <row r="7207" ht="19.899999999999999" customHeight="1"/>
    <row r="7208" ht="19.899999999999999" customHeight="1"/>
    <row r="7209" ht="19.899999999999999" customHeight="1"/>
    <row r="7210" ht="19.899999999999999" customHeight="1"/>
    <row r="7211" ht="19.899999999999999" customHeight="1"/>
    <row r="7212" ht="19.899999999999999" customHeight="1"/>
    <row r="7213" ht="19.899999999999999" customHeight="1"/>
    <row r="7214" ht="19.899999999999999" customHeight="1"/>
    <row r="7215" ht="19.899999999999999" customHeight="1"/>
    <row r="7216" ht="19.899999999999999" customHeight="1"/>
    <row r="7217" ht="19.899999999999999" customHeight="1"/>
    <row r="7218" ht="19.899999999999999" customHeight="1"/>
    <row r="7219" ht="19.899999999999999" customHeight="1"/>
    <row r="7220" ht="19.899999999999999" customHeight="1"/>
    <row r="7221" ht="19.899999999999999" customHeight="1"/>
    <row r="7222" ht="19.899999999999999" customHeight="1"/>
    <row r="7223" ht="19.899999999999999" customHeight="1"/>
    <row r="7224" ht="19.899999999999999" customHeight="1"/>
    <row r="7225" ht="19.899999999999999" customHeight="1"/>
    <row r="7226" ht="19.899999999999999" customHeight="1"/>
    <row r="7227" ht="19.899999999999999" customHeight="1"/>
    <row r="7228" ht="19.899999999999999" customHeight="1"/>
    <row r="7229" ht="19.899999999999999" customHeight="1"/>
    <row r="7230" ht="19.899999999999999" customHeight="1"/>
    <row r="7231" ht="19.899999999999999" customHeight="1"/>
    <row r="7232" ht="19.899999999999999" customHeight="1"/>
    <row r="7233" ht="19.899999999999999" customHeight="1"/>
    <row r="7234" ht="19.899999999999999" customHeight="1"/>
    <row r="7235" ht="19.899999999999999" customHeight="1"/>
    <row r="7236" ht="19.899999999999999" customHeight="1"/>
    <row r="7237" ht="19.899999999999999" customHeight="1"/>
    <row r="7238" ht="19.899999999999999" customHeight="1"/>
    <row r="7239" ht="19.899999999999999" customHeight="1"/>
    <row r="7240" ht="19.899999999999999" customHeight="1"/>
    <row r="7241" ht="19.899999999999999" customHeight="1"/>
    <row r="7242" ht="19.899999999999999" customHeight="1"/>
    <row r="7243" ht="19.899999999999999" customHeight="1"/>
    <row r="7244" ht="19.899999999999999" customHeight="1"/>
    <row r="7245" ht="19.899999999999999" customHeight="1"/>
    <row r="7246" ht="19.899999999999999" customHeight="1"/>
    <row r="7247" ht="19.899999999999999" customHeight="1"/>
    <row r="7248" ht="19.899999999999999" customHeight="1"/>
    <row r="7249" ht="19.899999999999999" customHeight="1"/>
    <row r="7250" ht="19.899999999999999" customHeight="1"/>
    <row r="7251" ht="19.899999999999999" customHeight="1"/>
    <row r="7252" ht="19.899999999999999" customHeight="1"/>
    <row r="7253" ht="19.899999999999999" customHeight="1"/>
    <row r="7254" ht="19.899999999999999" customHeight="1"/>
    <row r="7255" ht="19.899999999999999" customHeight="1"/>
    <row r="7256" ht="19.899999999999999" customHeight="1"/>
    <row r="7257" ht="19.899999999999999" customHeight="1"/>
    <row r="7258" ht="19.899999999999999" customHeight="1"/>
    <row r="7259" ht="19.899999999999999" customHeight="1"/>
    <row r="7260" ht="19.899999999999999" customHeight="1"/>
    <row r="7261" ht="19.899999999999999" customHeight="1"/>
    <row r="7262" ht="19.899999999999999" customHeight="1"/>
    <row r="7263" ht="19.899999999999999" customHeight="1"/>
    <row r="7264" ht="19.899999999999999" customHeight="1"/>
    <row r="7265" ht="19.899999999999999" customHeight="1"/>
    <row r="7266" ht="19.899999999999999" customHeight="1"/>
    <row r="7267" ht="19.899999999999999" customHeight="1"/>
    <row r="7268" ht="19.899999999999999" customHeight="1"/>
    <row r="7269" ht="19.899999999999999" customHeight="1"/>
    <row r="7270" ht="19.899999999999999" customHeight="1"/>
    <row r="7271" ht="19.899999999999999" customHeight="1"/>
    <row r="7272" ht="19.899999999999999" customHeight="1"/>
    <row r="7273" ht="19.899999999999999" customHeight="1"/>
    <row r="7274" ht="19.899999999999999" customHeight="1"/>
    <row r="7275" ht="19.899999999999999" customHeight="1"/>
    <row r="7276" ht="19.899999999999999" customHeight="1"/>
    <row r="7277" ht="19.899999999999999" customHeight="1"/>
    <row r="7278" ht="19.899999999999999" customHeight="1"/>
    <row r="7279" ht="19.899999999999999" customHeight="1"/>
    <row r="7280" ht="19.899999999999999" customHeight="1"/>
    <row r="7281" ht="19.899999999999999" customHeight="1"/>
    <row r="7282" ht="19.899999999999999" customHeight="1"/>
    <row r="7283" ht="19.899999999999999" customHeight="1"/>
    <row r="7284" ht="19.899999999999999" customHeight="1"/>
    <row r="7285" ht="19.899999999999999" customHeight="1"/>
    <row r="7286" ht="19.899999999999999" customHeight="1"/>
    <row r="7287" ht="19.899999999999999" customHeight="1"/>
    <row r="7288" ht="19.899999999999999" customHeight="1"/>
    <row r="7289" ht="19.899999999999999" customHeight="1"/>
    <row r="7290" ht="19.899999999999999" customHeight="1"/>
    <row r="7291" ht="19.899999999999999" customHeight="1"/>
    <row r="7292" ht="19.899999999999999" customHeight="1"/>
    <row r="7293" ht="19.899999999999999" customHeight="1"/>
    <row r="7294" ht="19.899999999999999" customHeight="1"/>
    <row r="7295" ht="19.899999999999999" customHeight="1"/>
    <row r="7296" ht="19.899999999999999" customHeight="1"/>
    <row r="7297" ht="19.899999999999999" customHeight="1"/>
    <row r="7298" ht="19.899999999999999" customHeight="1"/>
    <row r="7299" ht="19.899999999999999" customHeight="1"/>
    <row r="7300" ht="19.899999999999999" customHeight="1"/>
    <row r="7301" ht="19.899999999999999" customHeight="1"/>
    <row r="7302" ht="19.899999999999999" customHeight="1"/>
    <row r="7303" ht="19.899999999999999" customHeight="1"/>
    <row r="7304" ht="19.899999999999999" customHeight="1"/>
    <row r="7305" ht="19.899999999999999" customHeight="1"/>
    <row r="7306" ht="19.899999999999999" customHeight="1"/>
    <row r="7307" ht="19.899999999999999" customHeight="1"/>
    <row r="7308" ht="19.899999999999999" customHeight="1"/>
    <row r="7309" ht="19.899999999999999" customHeight="1"/>
    <row r="7310" ht="19.899999999999999" customHeight="1"/>
    <row r="7311" ht="19.899999999999999" customHeight="1"/>
    <row r="7312" ht="19.899999999999999" customHeight="1"/>
    <row r="7313" ht="19.899999999999999" customHeight="1"/>
    <row r="7314" ht="19.899999999999999" customHeight="1"/>
    <row r="7315" ht="19.899999999999999" customHeight="1"/>
    <row r="7316" ht="19.899999999999999" customHeight="1"/>
    <row r="7317" ht="19.899999999999999" customHeight="1"/>
    <row r="7318" ht="19.899999999999999" customHeight="1"/>
    <row r="7319" ht="19.899999999999999" customHeight="1"/>
    <row r="7320" ht="19.899999999999999" customHeight="1"/>
    <row r="7321" ht="19.899999999999999" customHeight="1"/>
    <row r="7322" ht="19.899999999999999" customHeight="1"/>
    <row r="7323" ht="19.899999999999999" customHeight="1"/>
    <row r="7324" ht="19.899999999999999" customHeight="1"/>
    <row r="7325" ht="19.899999999999999" customHeight="1"/>
    <row r="7326" ht="19.899999999999999" customHeight="1"/>
    <row r="7327" ht="19.899999999999999" customHeight="1"/>
    <row r="7328" ht="19.899999999999999" customHeight="1"/>
    <row r="7329" ht="19.899999999999999" customHeight="1"/>
    <row r="7330" ht="19.899999999999999" customHeight="1"/>
    <row r="7331" ht="19.899999999999999" customHeight="1"/>
    <row r="7332" ht="19.899999999999999" customHeight="1"/>
    <row r="7333" ht="19.899999999999999" customHeight="1"/>
    <row r="7334" ht="19.899999999999999" customHeight="1"/>
    <row r="7335" ht="19.899999999999999" customHeight="1"/>
    <row r="7336" ht="19.899999999999999" customHeight="1"/>
    <row r="7337" ht="19.899999999999999" customHeight="1"/>
    <row r="7338" ht="19.899999999999999" customHeight="1"/>
    <row r="7339" ht="19.899999999999999" customHeight="1"/>
    <row r="7340" ht="19.899999999999999" customHeight="1"/>
    <row r="7341" ht="19.899999999999999" customHeight="1"/>
    <row r="7342" ht="19.899999999999999" customHeight="1"/>
    <row r="7343" ht="19.899999999999999" customHeight="1"/>
    <row r="7344" ht="19.899999999999999" customHeight="1"/>
    <row r="7345" ht="19.899999999999999" customHeight="1"/>
    <row r="7346" ht="19.899999999999999" customHeight="1"/>
    <row r="7347" ht="19.899999999999999" customHeight="1"/>
    <row r="7348" ht="19.899999999999999" customHeight="1"/>
    <row r="7349" ht="19.899999999999999" customHeight="1"/>
    <row r="7350" ht="19.899999999999999" customHeight="1"/>
    <row r="7351" ht="19.899999999999999" customHeight="1"/>
    <row r="7352" ht="19.899999999999999" customHeight="1"/>
    <row r="7353" ht="19.899999999999999" customHeight="1"/>
    <row r="7354" ht="19.899999999999999" customHeight="1"/>
    <row r="7355" ht="19.899999999999999" customHeight="1"/>
    <row r="7356" ht="19.899999999999999" customHeight="1"/>
    <row r="7357" ht="19.899999999999999" customHeight="1"/>
    <row r="7358" ht="19.899999999999999" customHeight="1"/>
    <row r="7359" ht="19.899999999999999" customHeight="1"/>
    <row r="7360" ht="19.899999999999999" customHeight="1"/>
    <row r="7361" ht="19.899999999999999" customHeight="1"/>
    <row r="7362" ht="19.899999999999999" customHeight="1"/>
    <row r="7363" ht="19.899999999999999" customHeight="1"/>
    <row r="7364" ht="19.899999999999999" customHeight="1"/>
    <row r="7365" ht="19.899999999999999" customHeight="1"/>
    <row r="7366" ht="19.899999999999999" customHeight="1"/>
    <row r="7367" ht="19.899999999999999" customHeight="1"/>
    <row r="7368" ht="19.899999999999999" customHeight="1"/>
    <row r="7369" ht="19.899999999999999" customHeight="1"/>
    <row r="7370" ht="19.899999999999999" customHeight="1"/>
    <row r="7371" ht="19.899999999999999" customHeight="1"/>
    <row r="7372" ht="19.899999999999999" customHeight="1"/>
    <row r="7373" ht="19.899999999999999" customHeight="1"/>
    <row r="7374" ht="19.899999999999999" customHeight="1"/>
    <row r="7375" ht="19.899999999999999" customHeight="1"/>
    <row r="7376" ht="19.899999999999999" customHeight="1"/>
    <row r="7377" ht="19.899999999999999" customHeight="1"/>
    <row r="7378" ht="19.899999999999999" customHeight="1"/>
    <row r="7379" ht="19.899999999999999" customHeight="1"/>
    <row r="7380" ht="19.899999999999999" customHeight="1"/>
    <row r="7381" ht="19.899999999999999" customHeight="1"/>
    <row r="7382" ht="19.899999999999999" customHeight="1"/>
    <row r="7383" ht="19.899999999999999" customHeight="1"/>
    <row r="7384" ht="19.899999999999999" customHeight="1"/>
    <row r="7385" ht="19.899999999999999" customHeight="1"/>
    <row r="7386" ht="19.899999999999999" customHeight="1"/>
    <row r="7387" ht="19.899999999999999" customHeight="1"/>
    <row r="7388" ht="19.899999999999999" customHeight="1"/>
    <row r="7389" ht="19.899999999999999" customHeight="1"/>
    <row r="7390" ht="19.899999999999999" customHeight="1"/>
    <row r="7391" ht="19.899999999999999" customHeight="1"/>
    <row r="7392" ht="19.899999999999999" customHeight="1"/>
    <row r="7393" ht="19.899999999999999" customHeight="1"/>
    <row r="7394" ht="19.899999999999999" customHeight="1"/>
    <row r="7395" ht="19.899999999999999" customHeight="1"/>
    <row r="7396" ht="19.899999999999999" customHeight="1"/>
    <row r="7397" ht="19.899999999999999" customHeight="1"/>
    <row r="7398" ht="19.899999999999999" customHeight="1"/>
    <row r="7399" ht="19.899999999999999" customHeight="1"/>
    <row r="7400" ht="19.899999999999999" customHeight="1"/>
    <row r="7401" ht="19.899999999999999" customHeight="1"/>
    <row r="7402" ht="19.899999999999999" customHeight="1"/>
    <row r="7403" ht="19.899999999999999" customHeight="1"/>
    <row r="7404" ht="19.899999999999999" customHeight="1"/>
    <row r="7405" ht="19.899999999999999" customHeight="1"/>
    <row r="7406" ht="19.899999999999999" customHeight="1"/>
    <row r="7407" ht="19.899999999999999" customHeight="1"/>
    <row r="7408" ht="19.899999999999999" customHeight="1"/>
    <row r="7409" ht="19.899999999999999" customHeight="1"/>
    <row r="7410" ht="19.899999999999999" customHeight="1"/>
    <row r="7411" ht="19.899999999999999" customHeight="1"/>
    <row r="7412" ht="19.899999999999999" customHeight="1"/>
    <row r="7413" ht="19.899999999999999" customHeight="1"/>
    <row r="7414" ht="19.899999999999999" customHeight="1"/>
    <row r="7415" ht="19.899999999999999" customHeight="1"/>
    <row r="7416" ht="19.899999999999999" customHeight="1"/>
    <row r="7417" ht="19.899999999999999" customHeight="1"/>
    <row r="7418" ht="19.899999999999999" customHeight="1"/>
    <row r="7419" ht="19.899999999999999" customHeight="1"/>
    <row r="7420" ht="19.899999999999999" customHeight="1"/>
    <row r="7421" ht="19.899999999999999" customHeight="1"/>
    <row r="7422" ht="19.899999999999999" customHeight="1"/>
    <row r="7423" ht="19.899999999999999" customHeight="1"/>
    <row r="7424" ht="19.899999999999999" customHeight="1"/>
    <row r="7425" ht="19.899999999999999" customHeight="1"/>
    <row r="7426" ht="19.899999999999999" customHeight="1"/>
    <row r="7427" ht="19.899999999999999" customHeight="1"/>
    <row r="7428" ht="19.899999999999999" customHeight="1"/>
    <row r="7429" ht="19.899999999999999" customHeight="1"/>
    <row r="7430" ht="19.899999999999999" customHeight="1"/>
    <row r="7431" ht="19.899999999999999" customHeight="1"/>
    <row r="7432" ht="19.899999999999999" customHeight="1"/>
    <row r="7433" ht="19.899999999999999" customHeight="1"/>
    <row r="7434" ht="19.899999999999999" customHeight="1"/>
    <row r="7435" ht="19.899999999999999" customHeight="1"/>
    <row r="7436" ht="19.899999999999999" customHeight="1"/>
    <row r="7437" ht="19.899999999999999" customHeight="1"/>
    <row r="7438" ht="19.899999999999999" customHeight="1"/>
    <row r="7439" ht="19.899999999999999" customHeight="1"/>
    <row r="7440" ht="19.899999999999999" customHeight="1"/>
    <row r="7441" ht="19.899999999999999" customHeight="1"/>
    <row r="7442" ht="19.899999999999999" customHeight="1"/>
    <row r="7443" ht="19.899999999999999" customHeight="1"/>
    <row r="7444" ht="19.899999999999999" customHeight="1"/>
    <row r="7445" ht="19.899999999999999" customHeight="1"/>
    <row r="7446" ht="19.899999999999999" customHeight="1"/>
    <row r="7447" ht="19.899999999999999" customHeight="1"/>
    <row r="7448" ht="19.899999999999999" customHeight="1"/>
    <row r="7449" ht="19.899999999999999" customHeight="1"/>
    <row r="7450" ht="19.899999999999999" customHeight="1"/>
    <row r="7451" ht="19.899999999999999" customHeight="1"/>
    <row r="7452" ht="19.899999999999999" customHeight="1"/>
    <row r="7453" ht="19.899999999999999" customHeight="1"/>
    <row r="7454" ht="19.899999999999999" customHeight="1"/>
    <row r="7455" ht="19.899999999999999" customHeight="1"/>
    <row r="7456" ht="19.899999999999999" customHeight="1"/>
    <row r="7457" ht="19.899999999999999" customHeight="1"/>
    <row r="7458" ht="19.899999999999999" customHeight="1"/>
    <row r="7459" ht="19.899999999999999" customHeight="1"/>
    <row r="7460" ht="19.899999999999999" customHeight="1"/>
    <row r="7461" ht="19.899999999999999" customHeight="1"/>
    <row r="7462" ht="19.899999999999999" customHeight="1"/>
    <row r="7463" ht="19.899999999999999" customHeight="1"/>
    <row r="7464" ht="19.899999999999999" customHeight="1"/>
    <row r="7465" ht="19.899999999999999" customHeight="1"/>
    <row r="7466" ht="19.899999999999999" customHeight="1"/>
    <row r="7467" ht="19.899999999999999" customHeight="1"/>
    <row r="7468" ht="19.899999999999999" customHeight="1"/>
    <row r="7469" ht="19.899999999999999" customHeight="1"/>
    <row r="7470" ht="19.899999999999999" customHeight="1"/>
    <row r="7471" ht="19.899999999999999" customHeight="1"/>
    <row r="7472" ht="19.899999999999999" customHeight="1"/>
    <row r="7473" ht="19.899999999999999" customHeight="1"/>
    <row r="7474" ht="19.899999999999999" customHeight="1"/>
    <row r="7475" ht="19.899999999999999" customHeight="1"/>
    <row r="7476" ht="19.899999999999999" customHeight="1"/>
    <row r="7477" ht="19.899999999999999" customHeight="1"/>
    <row r="7478" ht="19.899999999999999" customHeight="1"/>
    <row r="7479" ht="19.899999999999999" customHeight="1"/>
    <row r="7480" ht="19.899999999999999" customHeight="1"/>
    <row r="7481" ht="19.899999999999999" customHeight="1"/>
    <row r="7482" ht="19.899999999999999" customHeight="1"/>
    <row r="7483" ht="19.899999999999999" customHeight="1"/>
    <row r="7484" ht="19.899999999999999" customHeight="1"/>
    <row r="7485" ht="19.899999999999999" customHeight="1"/>
    <row r="7486" ht="19.899999999999999" customHeight="1"/>
    <row r="7487" ht="19.899999999999999" customHeight="1"/>
    <row r="7488" ht="19.899999999999999" customHeight="1"/>
    <row r="7489" ht="19.899999999999999" customHeight="1"/>
    <row r="7490" ht="19.899999999999999" customHeight="1"/>
    <row r="7491" ht="19.899999999999999" customHeight="1"/>
    <row r="7492" ht="19.899999999999999" customHeight="1"/>
    <row r="7493" ht="19.899999999999999" customHeight="1"/>
    <row r="7494" ht="19.899999999999999" customHeight="1"/>
    <row r="7495" ht="19.899999999999999" customHeight="1"/>
    <row r="7496" ht="19.899999999999999" customHeight="1"/>
    <row r="7497" ht="19.899999999999999" customHeight="1"/>
    <row r="7498" ht="19.899999999999999" customHeight="1"/>
    <row r="7499" ht="19.899999999999999" customHeight="1"/>
    <row r="7500" ht="19.899999999999999" customHeight="1"/>
    <row r="7501" ht="19.899999999999999" customHeight="1"/>
    <row r="7502" ht="19.899999999999999" customHeight="1"/>
    <row r="7503" ht="19.899999999999999" customHeight="1"/>
    <row r="7504" ht="19.899999999999999" customHeight="1"/>
    <row r="7505" ht="19.899999999999999" customHeight="1"/>
    <row r="7506" ht="19.899999999999999" customHeight="1"/>
    <row r="7507" ht="19.899999999999999" customHeight="1"/>
    <row r="7508" ht="19.899999999999999" customHeight="1"/>
    <row r="7509" ht="19.899999999999999" customHeight="1"/>
    <row r="7510" ht="19.899999999999999" customHeight="1"/>
    <row r="7511" ht="19.899999999999999" customHeight="1"/>
    <row r="7512" ht="19.899999999999999" customHeight="1"/>
    <row r="7513" ht="19.899999999999999" customHeight="1"/>
    <row r="7514" ht="19.899999999999999" customHeight="1"/>
    <row r="7515" ht="19.899999999999999" customHeight="1"/>
    <row r="7516" ht="19.899999999999999" customHeight="1"/>
    <row r="7517" ht="19.899999999999999" customHeight="1"/>
    <row r="7518" ht="19.899999999999999" customHeight="1"/>
    <row r="7519" ht="19.899999999999999" customHeight="1"/>
    <row r="7520" ht="19.899999999999999" customHeight="1"/>
    <row r="7521" ht="19.899999999999999" customHeight="1"/>
    <row r="7522" ht="19.899999999999999" customHeight="1"/>
    <row r="7523" ht="19.899999999999999" customHeight="1"/>
    <row r="7524" ht="19.899999999999999" customHeight="1"/>
    <row r="7525" ht="19.899999999999999" customHeight="1"/>
    <row r="7526" ht="19.899999999999999" customHeight="1"/>
    <row r="7527" ht="19.899999999999999" customHeight="1"/>
    <row r="7528" ht="19.899999999999999" customHeight="1"/>
    <row r="7529" ht="19.899999999999999" customHeight="1"/>
    <row r="7530" ht="19.899999999999999" customHeight="1"/>
    <row r="7531" ht="19.899999999999999" customHeight="1"/>
    <row r="7532" ht="19.899999999999999" customHeight="1"/>
    <row r="7533" ht="19.899999999999999" customHeight="1"/>
    <row r="7534" ht="19.899999999999999" customHeight="1"/>
    <row r="7535" ht="19.899999999999999" customHeight="1"/>
    <row r="7536" ht="19.899999999999999" customHeight="1"/>
    <row r="7537" ht="19.899999999999999" customHeight="1"/>
    <row r="7538" ht="19.899999999999999" customHeight="1"/>
    <row r="7539" ht="19.899999999999999" customHeight="1"/>
    <row r="7540" ht="19.899999999999999" customHeight="1"/>
    <row r="7541" ht="19.899999999999999" customHeight="1"/>
    <row r="7542" ht="19.899999999999999" customHeight="1"/>
    <row r="7543" ht="19.899999999999999" customHeight="1"/>
    <row r="7544" ht="19.899999999999999" customHeight="1"/>
    <row r="7545" ht="19.899999999999999" customHeight="1"/>
    <row r="7546" ht="19.899999999999999" customHeight="1"/>
    <row r="7547" ht="19.899999999999999" customHeight="1"/>
    <row r="7548" ht="19.899999999999999" customHeight="1"/>
    <row r="7549" ht="19.899999999999999" customHeight="1"/>
    <row r="7550" ht="19.899999999999999" customHeight="1"/>
    <row r="7551" ht="19.899999999999999" customHeight="1"/>
    <row r="7552" ht="19.899999999999999" customHeight="1"/>
    <row r="7553" ht="19.899999999999999" customHeight="1"/>
    <row r="7554" ht="19.899999999999999" customHeight="1"/>
    <row r="7555" ht="19.899999999999999" customHeight="1"/>
    <row r="7556" ht="19.899999999999999" customHeight="1"/>
    <row r="7557" ht="19.899999999999999" customHeight="1"/>
    <row r="7558" ht="19.899999999999999" customHeight="1"/>
    <row r="7559" ht="19.899999999999999" customHeight="1"/>
    <row r="7560" ht="19.899999999999999" customHeight="1"/>
    <row r="7561" ht="19.899999999999999" customHeight="1"/>
    <row r="7562" ht="19.899999999999999" customHeight="1"/>
    <row r="7563" ht="19.899999999999999" customHeight="1"/>
    <row r="7564" ht="19.899999999999999" customHeight="1"/>
    <row r="7565" ht="19.899999999999999" customHeight="1"/>
    <row r="7566" ht="19.899999999999999" customHeight="1"/>
    <row r="7567" ht="19.899999999999999" customHeight="1"/>
    <row r="7568" ht="19.899999999999999" customHeight="1"/>
    <row r="7569" ht="19.899999999999999" customHeight="1"/>
    <row r="7570" ht="19.899999999999999" customHeight="1"/>
    <row r="7571" ht="19.899999999999999" customHeight="1"/>
    <row r="7572" ht="19.899999999999999" customHeight="1"/>
    <row r="7573" ht="19.899999999999999" customHeight="1"/>
    <row r="7574" ht="19.899999999999999" customHeight="1"/>
    <row r="7575" ht="19.899999999999999" customHeight="1"/>
    <row r="7576" ht="19.899999999999999" customHeight="1"/>
    <row r="7577" ht="19.899999999999999" customHeight="1"/>
    <row r="7578" ht="19.899999999999999" customHeight="1"/>
    <row r="7579" ht="19.899999999999999" customHeight="1"/>
    <row r="7580" ht="19.899999999999999" customHeight="1"/>
    <row r="7581" ht="19.899999999999999" customHeight="1"/>
    <row r="7582" ht="19.899999999999999" customHeight="1"/>
    <row r="7583" ht="19.899999999999999" customHeight="1"/>
    <row r="7584" ht="19.899999999999999" customHeight="1"/>
    <row r="7585" ht="19.899999999999999" customHeight="1"/>
    <row r="7586" ht="19.899999999999999" customHeight="1"/>
    <row r="7587" ht="19.899999999999999" customHeight="1"/>
    <row r="7588" ht="19.899999999999999" customHeight="1"/>
    <row r="7589" ht="19.899999999999999" customHeight="1"/>
    <row r="7590" ht="19.899999999999999" customHeight="1"/>
    <row r="7591" ht="19.899999999999999" customHeight="1"/>
    <row r="7592" ht="19.899999999999999" customHeight="1"/>
    <row r="7593" ht="19.899999999999999" customHeight="1"/>
    <row r="7594" ht="19.899999999999999" customHeight="1"/>
    <row r="7595" ht="19.899999999999999" customHeight="1"/>
    <row r="7596" ht="19.899999999999999" customHeight="1"/>
    <row r="7597" ht="19.899999999999999" customHeight="1"/>
    <row r="7598" ht="19.899999999999999" customHeight="1"/>
    <row r="7599" ht="19.899999999999999" customHeight="1"/>
    <row r="7600" ht="19.899999999999999" customHeight="1"/>
    <row r="7601" ht="19.899999999999999" customHeight="1"/>
    <row r="7602" ht="19.899999999999999" customHeight="1"/>
    <row r="7603" ht="19.899999999999999" customHeight="1"/>
    <row r="7604" ht="19.899999999999999" customHeight="1"/>
    <row r="7605" ht="19.899999999999999" customHeight="1"/>
    <row r="7606" ht="19.899999999999999" customHeight="1"/>
    <row r="7607" ht="19.899999999999999" customHeight="1"/>
    <row r="7608" ht="19.899999999999999" customHeight="1"/>
    <row r="7609" ht="19.899999999999999" customHeight="1"/>
    <row r="7610" ht="19.899999999999999" customHeight="1"/>
    <row r="7611" ht="19.899999999999999" customHeight="1"/>
    <row r="7612" ht="19.899999999999999" customHeight="1"/>
    <row r="7613" ht="19.899999999999999" customHeight="1"/>
    <row r="7614" ht="19.899999999999999" customHeight="1"/>
    <row r="7615" ht="19.899999999999999" customHeight="1"/>
    <row r="7616" ht="19.899999999999999" customHeight="1"/>
    <row r="7617" ht="19.899999999999999" customHeight="1"/>
    <row r="7618" ht="19.899999999999999" customHeight="1"/>
    <row r="7619" ht="19.899999999999999" customHeight="1"/>
    <row r="7620" ht="19.899999999999999" customHeight="1"/>
    <row r="7621" ht="19.899999999999999" customHeight="1"/>
    <row r="7622" ht="19.899999999999999" customHeight="1"/>
    <row r="7623" ht="19.899999999999999" customHeight="1"/>
    <row r="7624" ht="19.899999999999999" customHeight="1"/>
    <row r="7625" ht="19.899999999999999" customHeight="1"/>
    <row r="7626" ht="19.899999999999999" customHeight="1"/>
    <row r="7627" ht="19.899999999999999" customHeight="1"/>
    <row r="7628" ht="19.899999999999999" customHeight="1"/>
    <row r="7629" ht="19.899999999999999" customHeight="1"/>
    <row r="7630" ht="19.899999999999999" customHeight="1"/>
    <row r="7631" ht="19.899999999999999" customHeight="1"/>
    <row r="7632" ht="19.899999999999999" customHeight="1"/>
    <row r="7633" ht="19.899999999999999" customHeight="1"/>
    <row r="7634" ht="19.899999999999999" customHeight="1"/>
    <row r="7635" ht="19.899999999999999" customHeight="1"/>
    <row r="7636" ht="19.899999999999999" customHeight="1"/>
    <row r="7637" ht="19.899999999999999" customHeight="1"/>
    <row r="7638" ht="19.899999999999999" customHeight="1"/>
    <row r="7639" ht="19.899999999999999" customHeight="1"/>
    <row r="7640" ht="19.899999999999999" customHeight="1"/>
    <row r="7641" ht="19.899999999999999" customHeight="1"/>
    <row r="7642" ht="19.899999999999999" customHeight="1"/>
    <row r="7643" ht="19.899999999999999" customHeight="1"/>
    <row r="7644" ht="19.899999999999999" customHeight="1"/>
    <row r="7645" ht="19.899999999999999" customHeight="1"/>
    <row r="7646" ht="19.899999999999999" customHeight="1"/>
    <row r="7647" ht="19.899999999999999" customHeight="1"/>
    <row r="7648" ht="19.899999999999999" customHeight="1"/>
    <row r="7649" ht="19.899999999999999" customHeight="1"/>
    <row r="7650" ht="19.899999999999999" customHeight="1"/>
    <row r="7651" ht="19.899999999999999" customHeight="1"/>
    <row r="7652" ht="19.899999999999999" customHeight="1"/>
    <row r="7653" ht="19.899999999999999" customHeight="1"/>
    <row r="7654" ht="19.899999999999999" customHeight="1"/>
    <row r="7655" ht="19.899999999999999" customHeight="1"/>
    <row r="7656" ht="19.899999999999999" customHeight="1"/>
    <row r="7657" ht="19.899999999999999" customHeight="1"/>
    <row r="7658" ht="19.899999999999999" customHeight="1"/>
    <row r="7659" ht="19.899999999999999" customHeight="1"/>
    <row r="7660" ht="19.899999999999999" customHeight="1"/>
    <row r="7661" ht="19.899999999999999" customHeight="1"/>
    <row r="7662" ht="19.899999999999999" customHeight="1"/>
    <row r="7663" ht="19.899999999999999" customHeight="1"/>
    <row r="7664" ht="19.899999999999999" customHeight="1"/>
    <row r="7665" ht="19.899999999999999" customHeight="1"/>
    <row r="7666" ht="19.899999999999999" customHeight="1"/>
    <row r="7667" ht="19.899999999999999" customHeight="1"/>
    <row r="7668" ht="19.899999999999999" customHeight="1"/>
    <row r="7669" ht="19.899999999999999" customHeight="1"/>
    <row r="7670" ht="19.899999999999999" customHeight="1"/>
    <row r="7671" ht="19.899999999999999" customHeight="1"/>
    <row r="7672" ht="19.899999999999999" customHeight="1"/>
    <row r="7673" ht="19.899999999999999" customHeight="1"/>
    <row r="7674" ht="19.899999999999999" customHeight="1"/>
    <row r="7675" ht="19.899999999999999" customHeight="1"/>
    <row r="7676" ht="19.899999999999999" customHeight="1"/>
    <row r="7677" ht="19.899999999999999" customHeight="1"/>
    <row r="7678" ht="19.899999999999999" customHeight="1"/>
    <row r="7679" ht="19.899999999999999" customHeight="1"/>
    <row r="7680" ht="19.899999999999999" customHeight="1"/>
    <row r="7681" ht="19.899999999999999" customHeight="1"/>
    <row r="7682" ht="19.899999999999999" customHeight="1"/>
    <row r="7683" ht="19.899999999999999" customHeight="1"/>
    <row r="7684" ht="19.899999999999999" customHeight="1"/>
    <row r="7685" ht="19.899999999999999" customHeight="1"/>
    <row r="7686" ht="19.899999999999999" customHeight="1"/>
    <row r="7687" ht="19.899999999999999" customHeight="1"/>
    <row r="7688" ht="19.899999999999999" customHeight="1"/>
    <row r="7689" ht="19.899999999999999" customHeight="1"/>
    <row r="7690" ht="19.899999999999999" customHeight="1"/>
    <row r="7691" ht="19.899999999999999" customHeight="1"/>
    <row r="7692" ht="19.899999999999999" customHeight="1"/>
    <row r="7693" ht="19.899999999999999" customHeight="1"/>
    <row r="7694" ht="19.899999999999999" customHeight="1"/>
    <row r="7695" ht="19.899999999999999" customHeight="1"/>
    <row r="7696" ht="19.899999999999999" customHeight="1"/>
    <row r="7697" ht="19.899999999999999" customHeight="1"/>
    <row r="7698" ht="19.899999999999999" customHeight="1"/>
    <row r="7699" ht="19.899999999999999" customHeight="1"/>
    <row r="7700" ht="19.899999999999999" customHeight="1"/>
    <row r="7701" ht="19.899999999999999" customHeight="1"/>
    <row r="7702" ht="19.899999999999999" customHeight="1"/>
    <row r="7703" ht="19.899999999999999" customHeight="1"/>
    <row r="7704" ht="19.899999999999999" customHeight="1"/>
    <row r="7705" ht="19.899999999999999" customHeight="1"/>
    <row r="7706" ht="19.899999999999999" customHeight="1"/>
    <row r="7707" ht="19.899999999999999" customHeight="1"/>
    <row r="7708" ht="19.899999999999999" customHeight="1"/>
    <row r="7709" ht="19.899999999999999" customHeight="1"/>
    <row r="7710" ht="19.899999999999999" customHeight="1"/>
    <row r="7711" ht="19.899999999999999" customHeight="1"/>
    <row r="7712" ht="19.899999999999999" customHeight="1"/>
    <row r="7713" ht="19.899999999999999" customHeight="1"/>
    <row r="7714" ht="19.899999999999999" customHeight="1"/>
    <row r="7715" ht="19.899999999999999" customHeight="1"/>
    <row r="7716" ht="19.899999999999999" customHeight="1"/>
    <row r="7717" ht="19.899999999999999" customHeight="1"/>
    <row r="7718" ht="19.899999999999999" customHeight="1"/>
    <row r="7719" ht="19.899999999999999" customHeight="1"/>
    <row r="7720" ht="19.899999999999999" customHeight="1"/>
    <row r="7721" ht="19.899999999999999" customHeight="1"/>
    <row r="7722" ht="19.899999999999999" customHeight="1"/>
    <row r="7723" ht="19.899999999999999" customHeight="1"/>
    <row r="7724" ht="19.899999999999999" customHeight="1"/>
    <row r="7725" ht="19.899999999999999" customHeight="1"/>
    <row r="7726" ht="19.899999999999999" customHeight="1"/>
    <row r="7727" ht="19.899999999999999" customHeight="1"/>
    <row r="7728" ht="19.899999999999999" customHeight="1"/>
    <row r="7729" ht="19.899999999999999" customHeight="1"/>
    <row r="7730" ht="19.899999999999999" customHeight="1"/>
    <row r="7731" ht="19.899999999999999" customHeight="1"/>
    <row r="7732" ht="19.899999999999999" customHeight="1"/>
    <row r="7733" ht="19.899999999999999" customHeight="1"/>
    <row r="7734" ht="19.899999999999999" customHeight="1"/>
    <row r="7735" ht="19.899999999999999" customHeight="1"/>
    <row r="7736" ht="19.899999999999999" customHeight="1"/>
    <row r="7737" ht="19.899999999999999" customHeight="1"/>
    <row r="7738" ht="19.899999999999999" customHeight="1"/>
    <row r="7739" ht="19.899999999999999" customHeight="1"/>
    <row r="7740" ht="19.899999999999999" customHeight="1"/>
    <row r="7741" ht="19.899999999999999" customHeight="1"/>
    <row r="7742" ht="19.899999999999999" customHeight="1"/>
    <row r="7743" ht="19.899999999999999" customHeight="1"/>
    <row r="7744" ht="19.899999999999999" customHeight="1"/>
    <row r="7745" ht="19.899999999999999" customHeight="1"/>
    <row r="7746" ht="19.899999999999999" customHeight="1"/>
    <row r="7747" ht="19.899999999999999" customHeight="1"/>
    <row r="7748" ht="19.899999999999999" customHeight="1"/>
    <row r="7749" ht="19.899999999999999" customHeight="1"/>
    <row r="7750" ht="19.899999999999999" customHeight="1"/>
    <row r="7751" ht="19.899999999999999" customHeight="1"/>
    <row r="7752" ht="19.899999999999999" customHeight="1"/>
    <row r="7753" ht="19.899999999999999" customHeight="1"/>
    <row r="7754" ht="19.899999999999999" customHeight="1"/>
    <row r="7755" ht="19.899999999999999" customHeight="1"/>
    <row r="7756" ht="19.899999999999999" customHeight="1"/>
    <row r="7757" ht="19.899999999999999" customHeight="1"/>
    <row r="7758" ht="19.899999999999999" customHeight="1"/>
    <row r="7759" ht="19.899999999999999" customHeight="1"/>
    <row r="7760" ht="19.899999999999999" customHeight="1"/>
    <row r="7761" ht="19.899999999999999" customHeight="1"/>
    <row r="7762" ht="19.899999999999999" customHeight="1"/>
    <row r="7763" ht="19.899999999999999" customHeight="1"/>
    <row r="7764" ht="19.899999999999999" customHeight="1"/>
    <row r="7765" ht="19.899999999999999" customHeight="1"/>
    <row r="7766" ht="19.899999999999999" customHeight="1"/>
    <row r="7767" ht="19.899999999999999" customHeight="1"/>
    <row r="7768" ht="19.899999999999999" customHeight="1"/>
    <row r="7769" ht="19.899999999999999" customHeight="1"/>
    <row r="7770" ht="19.899999999999999" customHeight="1"/>
    <row r="7771" ht="19.899999999999999" customHeight="1"/>
    <row r="7772" ht="19.899999999999999" customHeight="1"/>
    <row r="7773" ht="19.899999999999999" customHeight="1"/>
    <row r="7774" ht="19.899999999999999" customHeight="1"/>
    <row r="7775" ht="19.899999999999999" customHeight="1"/>
    <row r="7776" ht="19.899999999999999" customHeight="1"/>
    <row r="7777" ht="19.899999999999999" customHeight="1"/>
    <row r="7778" ht="19.899999999999999" customHeight="1"/>
    <row r="7779" ht="19.899999999999999" customHeight="1"/>
    <row r="7780" ht="19.899999999999999" customHeight="1"/>
    <row r="7781" ht="19.899999999999999" customHeight="1"/>
    <row r="7782" ht="19.899999999999999" customHeight="1"/>
    <row r="7783" ht="19.899999999999999" customHeight="1"/>
    <row r="7784" ht="19.899999999999999" customHeight="1"/>
    <row r="7785" ht="19.899999999999999" customHeight="1"/>
    <row r="7786" ht="19.899999999999999" customHeight="1"/>
    <row r="7787" ht="19.899999999999999" customHeight="1"/>
    <row r="7788" ht="19.899999999999999" customHeight="1"/>
    <row r="7789" ht="19.899999999999999" customHeight="1"/>
    <row r="7790" ht="19.899999999999999" customHeight="1"/>
    <row r="7791" ht="19.899999999999999" customHeight="1"/>
    <row r="7792" ht="19.899999999999999" customHeight="1"/>
    <row r="7793" ht="19.899999999999999" customHeight="1"/>
    <row r="7794" ht="19.899999999999999" customHeight="1"/>
    <row r="7795" ht="19.899999999999999" customHeight="1"/>
    <row r="7796" ht="19.899999999999999" customHeight="1"/>
    <row r="7797" ht="19.899999999999999" customHeight="1"/>
    <row r="7798" ht="19.899999999999999" customHeight="1"/>
    <row r="7799" ht="19.899999999999999" customHeight="1"/>
    <row r="7800" ht="19.899999999999999" customHeight="1"/>
    <row r="7801" ht="19.899999999999999" customHeight="1"/>
    <row r="7802" ht="19.899999999999999" customHeight="1"/>
    <row r="7803" ht="19.899999999999999" customHeight="1"/>
    <row r="7804" ht="19.899999999999999" customHeight="1"/>
    <row r="7805" ht="19.899999999999999" customHeight="1"/>
    <row r="7806" ht="19.899999999999999" customHeight="1"/>
    <row r="7807" ht="19.899999999999999" customHeight="1"/>
    <row r="7808" ht="19.899999999999999" customHeight="1"/>
    <row r="7809" ht="19.899999999999999" customHeight="1"/>
    <row r="7810" ht="19.899999999999999" customHeight="1"/>
    <row r="7811" ht="19.899999999999999" customHeight="1"/>
    <row r="7812" ht="19.899999999999999" customHeight="1"/>
    <row r="7813" ht="19.899999999999999" customHeight="1"/>
    <row r="7814" ht="19.899999999999999" customHeight="1"/>
    <row r="7815" ht="19.899999999999999" customHeight="1"/>
    <row r="7816" ht="19.899999999999999" customHeight="1"/>
    <row r="7817" ht="19.899999999999999" customHeight="1"/>
    <row r="7818" ht="19.899999999999999" customHeight="1"/>
    <row r="7819" ht="19.899999999999999" customHeight="1"/>
    <row r="7820" ht="19.899999999999999" customHeight="1"/>
    <row r="7821" ht="19.899999999999999" customHeight="1"/>
    <row r="7822" ht="19.899999999999999" customHeight="1"/>
    <row r="7823" ht="19.899999999999999" customHeight="1"/>
    <row r="7824" ht="19.899999999999999" customHeight="1"/>
    <row r="7825" ht="19.899999999999999" customHeight="1"/>
    <row r="7826" ht="19.899999999999999" customHeight="1"/>
    <row r="7827" ht="19.899999999999999" customHeight="1"/>
    <row r="7828" ht="19.899999999999999" customHeight="1"/>
    <row r="7829" ht="19.899999999999999" customHeight="1"/>
    <row r="7830" ht="19.899999999999999" customHeight="1"/>
    <row r="7831" ht="19.899999999999999" customHeight="1"/>
    <row r="7832" ht="19.899999999999999" customHeight="1"/>
    <row r="7833" ht="19.899999999999999" customHeight="1"/>
    <row r="7834" ht="19.899999999999999" customHeight="1"/>
    <row r="7835" ht="19.899999999999999" customHeight="1"/>
    <row r="7836" ht="19.899999999999999" customHeight="1"/>
    <row r="7837" ht="19.899999999999999" customHeight="1"/>
    <row r="7838" ht="19.899999999999999" customHeight="1"/>
    <row r="7839" ht="19.899999999999999" customHeight="1"/>
    <row r="7840" ht="19.899999999999999" customHeight="1"/>
    <row r="7841" ht="19.899999999999999" customHeight="1"/>
    <row r="7842" ht="19.899999999999999" customHeight="1"/>
    <row r="7843" ht="19.899999999999999" customHeight="1"/>
    <row r="7844" ht="19.899999999999999" customHeight="1"/>
    <row r="7845" ht="19.899999999999999" customHeight="1"/>
    <row r="7846" ht="19.899999999999999" customHeight="1"/>
    <row r="7847" ht="19.899999999999999" customHeight="1"/>
    <row r="7848" ht="19.899999999999999" customHeight="1"/>
    <row r="7849" ht="19.899999999999999" customHeight="1"/>
    <row r="7850" ht="19.899999999999999" customHeight="1"/>
    <row r="7851" ht="19.899999999999999" customHeight="1"/>
    <row r="7852" ht="19.899999999999999" customHeight="1"/>
    <row r="7853" ht="19.899999999999999" customHeight="1"/>
    <row r="7854" ht="19.899999999999999" customHeight="1"/>
    <row r="7855" ht="19.899999999999999" customHeight="1"/>
    <row r="7856" ht="19.899999999999999" customHeight="1"/>
    <row r="7857" ht="19.899999999999999" customHeight="1"/>
    <row r="7858" ht="19.899999999999999" customHeight="1"/>
    <row r="7859" ht="19.899999999999999" customHeight="1"/>
    <row r="7860" ht="19.899999999999999" customHeight="1"/>
    <row r="7861" ht="19.899999999999999" customHeight="1"/>
    <row r="7862" ht="19.899999999999999" customHeight="1"/>
    <row r="7863" ht="19.899999999999999" customHeight="1"/>
    <row r="7864" ht="19.899999999999999" customHeight="1"/>
    <row r="7865" ht="19.899999999999999" customHeight="1"/>
    <row r="7866" ht="19.899999999999999" customHeight="1"/>
    <row r="7867" ht="19.899999999999999" customHeight="1"/>
    <row r="7868" ht="19.899999999999999" customHeight="1"/>
    <row r="7869" ht="19.899999999999999" customHeight="1"/>
    <row r="7870" ht="19.899999999999999" customHeight="1"/>
    <row r="7871" ht="19.899999999999999" customHeight="1"/>
    <row r="7872" ht="19.899999999999999" customHeight="1"/>
    <row r="7873" ht="19.899999999999999" customHeight="1"/>
    <row r="7874" ht="19.899999999999999" customHeight="1"/>
    <row r="7875" ht="19.899999999999999" customHeight="1"/>
    <row r="7876" ht="19.899999999999999" customHeight="1"/>
    <row r="7877" ht="19.899999999999999" customHeight="1"/>
    <row r="7878" ht="19.899999999999999" customHeight="1"/>
    <row r="7879" ht="19.899999999999999" customHeight="1"/>
    <row r="7880" ht="19.899999999999999" customHeight="1"/>
    <row r="7881" ht="19.899999999999999" customHeight="1"/>
    <row r="7882" ht="19.899999999999999" customHeight="1"/>
    <row r="7883" ht="19.899999999999999" customHeight="1"/>
    <row r="7884" ht="19.899999999999999" customHeight="1"/>
    <row r="7885" ht="19.899999999999999" customHeight="1"/>
    <row r="7886" ht="19.899999999999999" customHeight="1"/>
    <row r="7887" ht="19.899999999999999" customHeight="1"/>
    <row r="7888" ht="19.899999999999999" customHeight="1"/>
    <row r="7889" ht="19.899999999999999" customHeight="1"/>
    <row r="7890" ht="19.899999999999999" customHeight="1"/>
    <row r="7891" ht="19.899999999999999" customHeight="1"/>
    <row r="7892" ht="19.899999999999999" customHeight="1"/>
    <row r="7893" ht="19.899999999999999" customHeight="1"/>
    <row r="7894" ht="19.899999999999999" customHeight="1"/>
    <row r="7895" ht="19.899999999999999" customHeight="1"/>
    <row r="7896" ht="19.899999999999999" customHeight="1"/>
    <row r="7897" ht="19.899999999999999" customHeight="1"/>
    <row r="7898" ht="19.899999999999999" customHeight="1"/>
    <row r="7899" ht="19.899999999999999" customHeight="1"/>
    <row r="7900" ht="19.899999999999999" customHeight="1"/>
    <row r="7901" ht="19.899999999999999" customHeight="1"/>
    <row r="7902" ht="19.899999999999999" customHeight="1"/>
    <row r="7903" ht="19.899999999999999" customHeight="1"/>
    <row r="7904" ht="19.899999999999999" customHeight="1"/>
    <row r="7905" ht="19.899999999999999" customHeight="1"/>
    <row r="7906" ht="19.899999999999999" customHeight="1"/>
    <row r="7907" ht="19.899999999999999" customHeight="1"/>
    <row r="7908" ht="19.899999999999999" customHeight="1"/>
    <row r="7909" ht="19.899999999999999" customHeight="1"/>
    <row r="7910" ht="19.899999999999999" customHeight="1"/>
    <row r="7911" ht="19.899999999999999" customHeight="1"/>
    <row r="7912" ht="19.899999999999999" customHeight="1"/>
    <row r="7913" ht="19.899999999999999" customHeight="1"/>
    <row r="7914" ht="19.899999999999999" customHeight="1"/>
    <row r="7915" ht="19.899999999999999" customHeight="1"/>
    <row r="7916" ht="19.899999999999999" customHeight="1"/>
    <row r="7917" ht="19.899999999999999" customHeight="1"/>
    <row r="7918" ht="19.899999999999999" customHeight="1"/>
    <row r="7919" ht="19.899999999999999" customHeight="1"/>
    <row r="7920" ht="19.899999999999999" customHeight="1"/>
    <row r="7921" ht="19.899999999999999" customHeight="1"/>
    <row r="7922" ht="19.899999999999999" customHeight="1"/>
    <row r="7923" ht="19.899999999999999" customHeight="1"/>
    <row r="7924" ht="19.899999999999999" customHeight="1"/>
    <row r="7925" ht="19.899999999999999" customHeight="1"/>
    <row r="7926" ht="19.899999999999999" customHeight="1"/>
    <row r="7927" ht="19.899999999999999" customHeight="1"/>
    <row r="7928" ht="19.899999999999999" customHeight="1"/>
    <row r="7929" ht="19.899999999999999" customHeight="1"/>
    <row r="7930" ht="19.899999999999999" customHeight="1"/>
    <row r="7931" ht="19.899999999999999" customHeight="1"/>
    <row r="7932" ht="19.899999999999999" customHeight="1"/>
    <row r="7933" ht="19.899999999999999" customHeight="1"/>
    <row r="7934" ht="19.899999999999999" customHeight="1"/>
    <row r="7935" ht="19.899999999999999" customHeight="1"/>
    <row r="7936" ht="19.899999999999999" customHeight="1"/>
    <row r="7937" ht="19.899999999999999" customHeight="1"/>
    <row r="7938" ht="19.899999999999999" customHeight="1"/>
    <row r="7939" ht="19.899999999999999" customHeight="1"/>
    <row r="7940" ht="19.899999999999999" customHeight="1"/>
    <row r="7941" ht="19.899999999999999" customHeight="1"/>
    <row r="7942" ht="19.899999999999999" customHeight="1"/>
    <row r="7943" ht="19.899999999999999" customHeight="1"/>
    <row r="7944" ht="19.899999999999999" customHeight="1"/>
    <row r="7945" ht="19.899999999999999" customHeight="1"/>
    <row r="7946" ht="19.899999999999999" customHeight="1"/>
    <row r="7947" ht="19.899999999999999" customHeight="1"/>
    <row r="7948" ht="19.899999999999999" customHeight="1"/>
    <row r="7949" ht="19.899999999999999" customHeight="1"/>
    <row r="7950" ht="19.899999999999999" customHeight="1"/>
    <row r="7951" ht="19.899999999999999" customHeight="1"/>
    <row r="7952" ht="19.899999999999999" customHeight="1"/>
    <row r="7953" ht="19.899999999999999" customHeight="1"/>
    <row r="7954" ht="19.899999999999999" customHeight="1"/>
    <row r="7955" ht="19.899999999999999" customHeight="1"/>
    <row r="7956" ht="19.899999999999999" customHeight="1"/>
    <row r="7957" ht="19.899999999999999" customHeight="1"/>
    <row r="7958" ht="19.899999999999999" customHeight="1"/>
    <row r="7959" ht="19.899999999999999" customHeight="1"/>
    <row r="7960" ht="19.899999999999999" customHeight="1"/>
    <row r="7961" ht="19.899999999999999" customHeight="1"/>
    <row r="7962" ht="19.899999999999999" customHeight="1"/>
    <row r="7963" ht="19.899999999999999" customHeight="1"/>
    <row r="7964" ht="19.899999999999999" customHeight="1"/>
    <row r="7965" ht="19.899999999999999" customHeight="1"/>
    <row r="7966" ht="19.899999999999999" customHeight="1"/>
    <row r="7967" ht="19.899999999999999" customHeight="1"/>
    <row r="7968" ht="19.899999999999999" customHeight="1"/>
    <row r="7969" ht="19.899999999999999" customHeight="1"/>
    <row r="7970" ht="19.899999999999999" customHeight="1"/>
    <row r="7971" ht="19.899999999999999" customHeight="1"/>
    <row r="7972" ht="19.899999999999999" customHeight="1"/>
    <row r="7973" ht="19.899999999999999" customHeight="1"/>
    <row r="7974" ht="19.899999999999999" customHeight="1"/>
    <row r="7975" ht="19.899999999999999" customHeight="1"/>
    <row r="7976" ht="19.899999999999999" customHeight="1"/>
    <row r="7977" ht="19.899999999999999" customHeight="1"/>
    <row r="7978" ht="19.899999999999999" customHeight="1"/>
    <row r="7979" ht="19.899999999999999" customHeight="1"/>
    <row r="7980" ht="19.899999999999999" customHeight="1"/>
    <row r="7981" ht="19.899999999999999" customHeight="1"/>
    <row r="7982" ht="19.899999999999999" customHeight="1"/>
    <row r="7983" ht="19.899999999999999" customHeight="1"/>
    <row r="7984" ht="19.899999999999999" customHeight="1"/>
    <row r="7985" ht="19.899999999999999" customHeight="1"/>
    <row r="7986" ht="19.899999999999999" customHeight="1"/>
    <row r="7987" ht="19.899999999999999" customHeight="1"/>
    <row r="7988" ht="19.899999999999999" customHeight="1"/>
    <row r="7989" ht="19.899999999999999" customHeight="1"/>
    <row r="7990" ht="19.899999999999999" customHeight="1"/>
    <row r="7991" ht="19.899999999999999" customHeight="1"/>
    <row r="7992" ht="19.899999999999999" customHeight="1"/>
    <row r="7993" ht="19.899999999999999" customHeight="1"/>
    <row r="7994" ht="19.899999999999999" customHeight="1"/>
    <row r="7995" ht="19.899999999999999" customHeight="1"/>
    <row r="7996" ht="19.899999999999999" customHeight="1"/>
    <row r="7997" ht="19.899999999999999" customHeight="1"/>
    <row r="7998" ht="19.899999999999999" customHeight="1"/>
    <row r="7999" ht="19.899999999999999" customHeight="1"/>
    <row r="8000" ht="19.899999999999999" customHeight="1"/>
    <row r="8001" ht="19.899999999999999" customHeight="1"/>
    <row r="8002" ht="19.899999999999999" customHeight="1"/>
    <row r="8003" ht="19.899999999999999" customHeight="1"/>
    <row r="8004" ht="19.899999999999999" customHeight="1"/>
    <row r="8005" ht="19.899999999999999" customHeight="1"/>
    <row r="8006" ht="19.899999999999999" customHeight="1"/>
    <row r="8007" ht="19.899999999999999" customHeight="1"/>
    <row r="8008" ht="19.899999999999999" customHeight="1"/>
    <row r="8009" ht="19.899999999999999" customHeight="1"/>
    <row r="8010" ht="19.899999999999999" customHeight="1"/>
    <row r="8011" ht="19.899999999999999" customHeight="1"/>
    <row r="8012" ht="19.899999999999999" customHeight="1"/>
    <row r="8013" ht="19.899999999999999" customHeight="1"/>
    <row r="8014" ht="19.899999999999999" customHeight="1"/>
    <row r="8015" ht="19.899999999999999" customHeight="1"/>
    <row r="8016" ht="19.899999999999999" customHeight="1"/>
    <row r="8017" ht="19.899999999999999" customHeight="1"/>
    <row r="8018" ht="19.899999999999999" customHeight="1"/>
    <row r="8019" ht="19.899999999999999" customHeight="1"/>
    <row r="8020" ht="19.899999999999999" customHeight="1"/>
    <row r="8021" ht="19.899999999999999" customHeight="1"/>
    <row r="8022" ht="19.899999999999999" customHeight="1"/>
    <row r="8023" ht="19.899999999999999" customHeight="1"/>
    <row r="8024" ht="19.899999999999999" customHeight="1"/>
    <row r="8025" ht="19.899999999999999" customHeight="1"/>
    <row r="8026" ht="19.899999999999999" customHeight="1"/>
    <row r="8027" ht="19.899999999999999" customHeight="1"/>
    <row r="8028" ht="19.899999999999999" customHeight="1"/>
    <row r="8029" ht="19.899999999999999" customHeight="1"/>
    <row r="8030" ht="19.899999999999999" customHeight="1"/>
    <row r="8031" ht="19.899999999999999" customHeight="1"/>
    <row r="8032" ht="19.899999999999999" customHeight="1"/>
    <row r="8033" ht="19.899999999999999" customHeight="1"/>
    <row r="8034" ht="19.899999999999999" customHeight="1"/>
    <row r="8035" ht="19.899999999999999" customHeight="1"/>
    <row r="8036" ht="19.899999999999999" customHeight="1"/>
    <row r="8037" ht="19.899999999999999" customHeight="1"/>
    <row r="8038" ht="19.899999999999999" customHeight="1"/>
    <row r="8039" ht="19.899999999999999" customHeight="1"/>
    <row r="8040" ht="19.899999999999999" customHeight="1"/>
    <row r="8041" ht="19.899999999999999" customHeight="1"/>
    <row r="8042" ht="19.899999999999999" customHeight="1"/>
    <row r="8043" ht="19.899999999999999" customHeight="1"/>
    <row r="8044" ht="19.899999999999999" customHeight="1"/>
    <row r="8045" ht="19.899999999999999" customHeight="1"/>
    <row r="8046" ht="19.899999999999999" customHeight="1"/>
    <row r="8047" ht="19.899999999999999" customHeight="1"/>
    <row r="8048" ht="19.899999999999999" customHeight="1"/>
    <row r="8049" ht="19.899999999999999" customHeight="1"/>
    <row r="8050" ht="19.899999999999999" customHeight="1"/>
    <row r="8051" ht="19.899999999999999" customHeight="1"/>
    <row r="8052" ht="19.899999999999999" customHeight="1"/>
    <row r="8053" ht="19.899999999999999" customHeight="1"/>
    <row r="8054" ht="19.899999999999999" customHeight="1"/>
    <row r="8055" ht="19.899999999999999" customHeight="1"/>
    <row r="8056" ht="19.899999999999999" customHeight="1"/>
    <row r="8057" ht="19.899999999999999" customHeight="1"/>
    <row r="8058" ht="19.899999999999999" customHeight="1"/>
    <row r="8059" ht="19.899999999999999" customHeight="1"/>
    <row r="8060" ht="19.899999999999999" customHeight="1"/>
    <row r="8061" ht="19.899999999999999" customHeight="1"/>
    <row r="8062" ht="19.899999999999999" customHeight="1"/>
    <row r="8063" ht="19.899999999999999" customHeight="1"/>
    <row r="8064" ht="19.899999999999999" customHeight="1"/>
    <row r="8065" ht="19.899999999999999" customHeight="1"/>
    <row r="8066" ht="19.899999999999999" customHeight="1"/>
    <row r="8067" ht="19.899999999999999" customHeight="1"/>
    <row r="8068" ht="19.899999999999999" customHeight="1"/>
    <row r="8069" ht="19.899999999999999" customHeight="1"/>
    <row r="8070" ht="19.899999999999999" customHeight="1"/>
    <row r="8071" ht="19.899999999999999" customHeight="1"/>
    <row r="8072" ht="19.899999999999999" customHeight="1"/>
    <row r="8073" ht="19.899999999999999" customHeight="1"/>
    <row r="8074" ht="19.899999999999999" customHeight="1"/>
    <row r="8075" ht="19.899999999999999" customHeight="1"/>
    <row r="8076" ht="19.899999999999999" customHeight="1"/>
    <row r="8077" ht="19.899999999999999" customHeight="1"/>
    <row r="8078" ht="19.899999999999999" customHeight="1"/>
    <row r="8079" ht="19.899999999999999" customHeight="1"/>
    <row r="8080" ht="19.899999999999999" customHeight="1"/>
    <row r="8081" ht="19.899999999999999" customHeight="1"/>
    <row r="8082" ht="19.899999999999999" customHeight="1"/>
    <row r="8083" ht="19.899999999999999" customHeight="1"/>
    <row r="8084" ht="19.899999999999999" customHeight="1"/>
    <row r="8085" ht="19.899999999999999" customHeight="1"/>
    <row r="8086" ht="19.899999999999999" customHeight="1"/>
    <row r="8087" ht="19.899999999999999" customHeight="1"/>
    <row r="8088" ht="19.899999999999999" customHeight="1"/>
    <row r="8089" ht="19.899999999999999" customHeight="1"/>
    <row r="8090" ht="19.899999999999999" customHeight="1"/>
    <row r="8091" ht="19.899999999999999" customHeight="1"/>
    <row r="8092" ht="19.899999999999999" customHeight="1"/>
    <row r="8093" ht="19.899999999999999" customHeight="1"/>
    <row r="8094" ht="19.899999999999999" customHeight="1"/>
    <row r="8095" ht="19.899999999999999" customHeight="1"/>
    <row r="8096" ht="19.899999999999999" customHeight="1"/>
    <row r="8097" ht="19.899999999999999" customHeight="1"/>
    <row r="8098" ht="19.899999999999999" customHeight="1"/>
    <row r="8099" ht="19.899999999999999" customHeight="1"/>
    <row r="8100" ht="19.899999999999999" customHeight="1"/>
    <row r="8101" ht="19.899999999999999" customHeight="1"/>
    <row r="8102" ht="19.899999999999999" customHeight="1"/>
    <row r="8103" ht="19.899999999999999" customHeight="1"/>
    <row r="8104" ht="19.899999999999999" customHeight="1"/>
    <row r="8105" ht="19.899999999999999" customHeight="1"/>
    <row r="8106" ht="19.899999999999999" customHeight="1"/>
    <row r="8107" ht="19.899999999999999" customHeight="1"/>
    <row r="8108" ht="19.899999999999999" customHeight="1"/>
    <row r="8109" ht="19.899999999999999" customHeight="1"/>
    <row r="8110" ht="19.899999999999999" customHeight="1"/>
    <row r="8111" ht="19.899999999999999" customHeight="1"/>
    <row r="8112" ht="19.899999999999999" customHeight="1"/>
    <row r="8113" ht="19.899999999999999" customHeight="1"/>
    <row r="8114" ht="19.899999999999999" customHeight="1"/>
    <row r="8115" ht="19.899999999999999" customHeight="1"/>
    <row r="8116" ht="19.899999999999999" customHeight="1"/>
    <row r="8117" ht="19.899999999999999" customHeight="1"/>
    <row r="8118" ht="19.899999999999999" customHeight="1"/>
    <row r="8119" ht="19.899999999999999" customHeight="1"/>
    <row r="8120" ht="19.899999999999999" customHeight="1"/>
    <row r="8121" ht="19.899999999999999" customHeight="1"/>
    <row r="8122" ht="19.899999999999999" customHeight="1"/>
    <row r="8123" ht="19.899999999999999" customHeight="1"/>
    <row r="8124" ht="19.899999999999999" customHeight="1"/>
    <row r="8125" ht="19.899999999999999" customHeight="1"/>
    <row r="8126" ht="19.899999999999999" customHeight="1"/>
    <row r="8127" ht="19.899999999999999" customHeight="1"/>
    <row r="8128" ht="19.899999999999999" customHeight="1"/>
    <row r="8129" ht="19.899999999999999" customHeight="1"/>
    <row r="8130" ht="19.899999999999999" customHeight="1"/>
    <row r="8131" ht="19.899999999999999" customHeight="1"/>
    <row r="8132" ht="19.899999999999999" customHeight="1"/>
    <row r="8133" ht="19.899999999999999" customHeight="1"/>
    <row r="8134" ht="19.899999999999999" customHeight="1"/>
    <row r="8135" ht="19.899999999999999" customHeight="1"/>
    <row r="8136" ht="19.899999999999999" customHeight="1"/>
    <row r="8137" ht="19.899999999999999" customHeight="1"/>
    <row r="8138" ht="19.899999999999999" customHeight="1"/>
    <row r="8139" ht="19.899999999999999" customHeight="1"/>
    <row r="8140" ht="19.899999999999999" customHeight="1"/>
    <row r="8141" ht="19.899999999999999" customHeight="1"/>
    <row r="8142" ht="19.899999999999999" customHeight="1"/>
    <row r="8143" ht="19.899999999999999" customHeight="1"/>
    <row r="8144" ht="19.899999999999999" customHeight="1"/>
    <row r="8145" ht="19.899999999999999" customHeight="1"/>
    <row r="8146" ht="19.899999999999999" customHeight="1"/>
    <row r="8147" ht="19.899999999999999" customHeight="1"/>
    <row r="8148" ht="19.899999999999999" customHeight="1"/>
    <row r="8149" ht="19.899999999999999" customHeight="1"/>
    <row r="8150" ht="19.899999999999999" customHeight="1"/>
    <row r="8151" ht="19.899999999999999" customHeight="1"/>
    <row r="8152" ht="19.899999999999999" customHeight="1"/>
    <row r="8153" ht="19.899999999999999" customHeight="1"/>
    <row r="8154" ht="19.899999999999999" customHeight="1"/>
    <row r="8155" ht="19.899999999999999" customHeight="1"/>
    <row r="8156" ht="19.899999999999999" customHeight="1"/>
    <row r="8157" ht="19.899999999999999" customHeight="1"/>
    <row r="8158" ht="19.899999999999999" customHeight="1"/>
    <row r="8159" ht="19.899999999999999" customHeight="1"/>
    <row r="8160" ht="19.899999999999999" customHeight="1"/>
    <row r="8161" ht="19.899999999999999" customHeight="1"/>
    <row r="8162" ht="19.899999999999999" customHeight="1"/>
    <row r="8163" ht="19.899999999999999" customHeight="1"/>
    <row r="8164" ht="19.899999999999999" customHeight="1"/>
    <row r="8165" ht="19.899999999999999" customHeight="1"/>
    <row r="8166" ht="19.899999999999999" customHeight="1"/>
    <row r="8167" ht="19.899999999999999" customHeight="1"/>
    <row r="8168" ht="19.899999999999999" customHeight="1"/>
    <row r="8169" ht="19.899999999999999" customHeight="1"/>
    <row r="8170" ht="19.899999999999999" customHeight="1"/>
    <row r="8171" ht="19.899999999999999" customHeight="1"/>
    <row r="8172" ht="19.899999999999999" customHeight="1"/>
    <row r="8173" ht="19.899999999999999" customHeight="1"/>
    <row r="8174" ht="19.899999999999999" customHeight="1"/>
    <row r="8175" ht="19.899999999999999" customHeight="1"/>
    <row r="8176" ht="19.899999999999999" customHeight="1"/>
    <row r="8177" ht="19.899999999999999" customHeight="1"/>
    <row r="8178" ht="19.899999999999999" customHeight="1"/>
    <row r="8179" ht="19.899999999999999" customHeight="1"/>
    <row r="8180" ht="19.899999999999999" customHeight="1"/>
    <row r="8181" ht="19.899999999999999" customHeight="1"/>
    <row r="8182" ht="19.899999999999999" customHeight="1"/>
    <row r="8183" ht="19.899999999999999" customHeight="1"/>
    <row r="8184" ht="19.899999999999999" customHeight="1"/>
    <row r="8185" ht="19.899999999999999" customHeight="1"/>
    <row r="8186" ht="19.899999999999999" customHeight="1"/>
    <row r="8187" ht="19.899999999999999" customHeight="1"/>
    <row r="8188" ht="19.899999999999999" customHeight="1"/>
    <row r="8189" ht="19.899999999999999" customHeight="1"/>
    <row r="8190" ht="19.899999999999999" customHeight="1"/>
    <row r="8191" ht="19.899999999999999" customHeight="1"/>
  </sheetData>
  <pageMargins left="0.25" right="0.25" top="0.75" bottom="0.25" header="0.5" footer="0.5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Budget Summary</vt:lpstr>
      <vt:lpstr>Line Item A</vt:lpstr>
      <vt:lpstr>Justification -1</vt:lpstr>
      <vt:lpstr>Consultant Info -2</vt:lpstr>
      <vt:lpstr>Admin Overhead -3</vt:lpstr>
      <vt:lpstr>Debt Service -4</vt:lpstr>
      <vt:lpstr>Depreciation -5</vt:lpstr>
      <vt:lpstr>New Needs Req - 6</vt:lpstr>
      <vt:lpstr>Revenue -7</vt:lpstr>
      <vt:lpstr>Insurance Attestation - 8</vt:lpstr>
      <vt:lpstr>Import</vt:lpstr>
      <vt:lpstr>'Budget Summary'!Print_Area</vt:lpstr>
      <vt:lpstr>'Debt Service -4'!Print_Area</vt:lpstr>
      <vt:lpstr>'Depreciation -5'!Print_Area</vt:lpstr>
      <vt:lpstr>'Line Item 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17 ADM-04 Attachment 1</dc:title>
  <dc:creator>New York State Office of Temporary and Disability Assistance</dc:creator>
  <cp:lastModifiedBy>Pierce, Jonathan (OTDA)</cp:lastModifiedBy>
  <cp:lastPrinted>2017-06-06T19:13:49Z</cp:lastPrinted>
  <dcterms:created xsi:type="dcterms:W3CDTF">2014-08-05T15:41:17Z</dcterms:created>
  <dcterms:modified xsi:type="dcterms:W3CDTF">2022-03-08T20:06:55Z</dcterms:modified>
</cp:coreProperties>
</file>